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55" windowWidth="20115" windowHeight="7815"/>
  </bookViews>
  <sheets>
    <sheet name="bnag khoi luong moi" sheetId="1" r:id="rId1"/>
    <sheet name="Sheet3" sheetId="3" r:id="rId2"/>
  </sheets>
  <externalReferences>
    <externalReference r:id="rId3"/>
  </externalReferences>
  <definedNames>
    <definedName name="_xlnm.Print_Area" localSheetId="0">'bnag khoi luong moi'!$A$1:$P$51</definedName>
    <definedName name="_xlnm.Print_Titles" localSheetId="0">'bnag khoi luong moi'!$9:$11</definedName>
  </definedNames>
  <calcPr calcId="144525"/>
</workbook>
</file>

<file path=xl/calcChain.xml><?xml version="1.0" encoding="utf-8"?>
<calcChain xmlns="http://schemas.openxmlformats.org/spreadsheetml/2006/main">
  <c r="H18" i="1" l="1"/>
  <c r="H22" i="1"/>
  <c r="G43" i="1"/>
  <c r="I43" i="1"/>
  <c r="H13" i="1"/>
  <c r="K13" i="1"/>
  <c r="H14" i="1"/>
  <c r="K14" i="1"/>
  <c r="H15" i="1"/>
  <c r="K15" i="1"/>
  <c r="K16" i="1"/>
  <c r="H17" i="1"/>
  <c r="K17" i="1"/>
  <c r="K18" i="1"/>
  <c r="H19" i="1"/>
  <c r="K19" i="1"/>
  <c r="H20" i="1"/>
  <c r="K20" i="1"/>
  <c r="H21" i="1"/>
  <c r="K21" i="1"/>
  <c r="K22" i="1"/>
  <c r="H23" i="1"/>
  <c r="K23" i="1"/>
  <c r="H24" i="1"/>
  <c r="K24" i="1"/>
  <c r="H25" i="1"/>
  <c r="K25" i="1"/>
  <c r="H26" i="1"/>
  <c r="K26" i="1"/>
  <c r="H27" i="1"/>
  <c r="K27" i="1"/>
  <c r="H28" i="1"/>
  <c r="K28" i="1"/>
  <c r="L15" i="1" l="1"/>
  <c r="N15" i="1" s="1"/>
  <c r="M19" i="1"/>
  <c r="O19" i="1" s="1"/>
  <c r="M23" i="1"/>
  <c r="O23" i="1" s="1"/>
  <c r="L25" i="1"/>
  <c r="N25" i="1" s="1"/>
  <c r="L19" i="1"/>
  <c r="N19" i="1" s="1"/>
  <c r="L28" i="1"/>
  <c r="N28" i="1" s="1"/>
  <c r="L20" i="1"/>
  <c r="N20" i="1" s="1"/>
  <c r="M25" i="1"/>
  <c r="O25" i="1" s="1"/>
  <c r="L14" i="1"/>
  <c r="N14" i="1" s="1"/>
  <c r="L27" i="1"/>
  <c r="N27" i="1" s="1"/>
  <c r="M15" i="1"/>
  <c r="O15" i="1" s="1"/>
  <c r="L23" i="1"/>
  <c r="N23" i="1" s="1"/>
  <c r="L21" i="1"/>
  <c r="N21" i="1" s="1"/>
  <c r="L17" i="1"/>
  <c r="N17" i="1" s="1"/>
  <c r="M13" i="1"/>
  <c r="O13" i="1" s="1"/>
  <c r="F43" i="1"/>
  <c r="M27" i="1"/>
  <c r="O27" i="1" s="1"/>
  <c r="H16" i="1"/>
  <c r="L16" i="1" s="1"/>
  <c r="N16" i="1" s="1"/>
  <c r="L13" i="1"/>
  <c r="N13" i="1" s="1"/>
  <c r="J43" i="1"/>
  <c r="L26" i="1"/>
  <c r="N26" i="1" s="1"/>
  <c r="L24" i="1"/>
  <c r="N24" i="1" s="1"/>
  <c r="L22" i="1"/>
  <c r="N22" i="1" s="1"/>
  <c r="M21" i="1"/>
  <c r="O21" i="1" s="1"/>
  <c r="L18" i="1"/>
  <c r="N18" i="1" s="1"/>
  <c r="M17" i="1"/>
  <c r="O17" i="1" s="1"/>
  <c r="M28" i="1"/>
  <c r="O28" i="1" s="1"/>
  <c r="M26" i="1"/>
  <c r="O26" i="1" s="1"/>
  <c r="M24" i="1"/>
  <c r="O24" i="1" s="1"/>
  <c r="M22" i="1"/>
  <c r="O22" i="1" s="1"/>
  <c r="M20" i="1"/>
  <c r="O20" i="1" s="1"/>
  <c r="M18" i="1"/>
  <c r="O18" i="1" s="1"/>
  <c r="M14" i="1"/>
  <c r="O14" i="1" s="1"/>
  <c r="K37" i="1"/>
  <c r="K35" i="1"/>
  <c r="K33" i="1"/>
  <c r="K29" i="1"/>
  <c r="K3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12" i="1"/>
  <c r="E43" i="1"/>
  <c r="B43" i="1"/>
  <c r="K42" i="1"/>
  <c r="C42" i="1"/>
  <c r="B42" i="1"/>
  <c r="K41" i="1"/>
  <c r="C41" i="1"/>
  <c r="B41" i="1"/>
  <c r="K40" i="1"/>
  <c r="C40" i="1"/>
  <c r="B40" i="1"/>
  <c r="K39" i="1"/>
  <c r="C39" i="1"/>
  <c r="B39" i="1"/>
  <c r="C37" i="1"/>
  <c r="B37" i="1"/>
  <c r="K36" i="1"/>
  <c r="C36" i="1"/>
  <c r="B36" i="1"/>
  <c r="C35" i="1"/>
  <c r="B35" i="1"/>
  <c r="K34" i="1"/>
  <c r="C34" i="1"/>
  <c r="B34" i="1"/>
  <c r="C33" i="1"/>
  <c r="B33" i="1"/>
  <c r="K32" i="1"/>
  <c r="C32" i="1"/>
  <c r="B32" i="1"/>
  <c r="K31" i="1"/>
  <c r="C31" i="1"/>
  <c r="B31" i="1"/>
  <c r="K30" i="1"/>
  <c r="C30" i="1"/>
  <c r="B30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K12" i="1"/>
  <c r="C12" i="1"/>
  <c r="B12" i="1"/>
  <c r="A7" i="1"/>
  <c r="K43" i="1" l="1"/>
  <c r="H43" i="1"/>
  <c r="M16" i="1"/>
  <c r="O16" i="1" s="1"/>
  <c r="M31" i="1"/>
  <c r="O31" i="1" s="1"/>
  <c r="L31" i="1"/>
  <c r="N31" i="1" s="1"/>
  <c r="L30" i="1"/>
  <c r="N30" i="1" s="1"/>
  <c r="M30" i="1"/>
  <c r="O30" i="1" s="1"/>
  <c r="M36" i="1"/>
  <c r="O36" i="1" s="1"/>
  <c r="L36" i="1"/>
  <c r="N36" i="1" s="1"/>
  <c r="M40" i="1"/>
  <c r="O40" i="1" s="1"/>
  <c r="L40" i="1"/>
  <c r="N40" i="1" s="1"/>
  <c r="L33" i="1"/>
  <c r="N33" i="1" s="1"/>
  <c r="M33" i="1"/>
  <c r="O33" i="1" s="1"/>
  <c r="L39" i="1"/>
  <c r="N39" i="1" s="1"/>
  <c r="M39" i="1"/>
  <c r="O39" i="1" s="1"/>
  <c r="M35" i="1"/>
  <c r="O35" i="1" s="1"/>
  <c r="L35" i="1"/>
  <c r="N35" i="1" s="1"/>
  <c r="M34" i="1"/>
  <c r="O34" i="1" s="1"/>
  <c r="L34" i="1"/>
  <c r="N34" i="1" s="1"/>
  <c r="L41" i="1"/>
  <c r="N41" i="1" s="1"/>
  <c r="M41" i="1"/>
  <c r="O41" i="1" s="1"/>
  <c r="L29" i="1"/>
  <c r="N29" i="1" s="1"/>
  <c r="M29" i="1"/>
  <c r="O29" i="1" s="1"/>
  <c r="M12" i="1"/>
  <c r="O12" i="1" s="1"/>
  <c r="L12" i="1"/>
  <c r="N12" i="1" s="1"/>
  <c r="M32" i="1"/>
  <c r="O32" i="1" s="1"/>
  <c r="L32" i="1"/>
  <c r="N32" i="1" s="1"/>
  <c r="L42" i="1"/>
  <c r="N42" i="1" s="1"/>
  <c r="M42" i="1"/>
  <c r="O42" i="1" s="1"/>
  <c r="L38" i="1"/>
  <c r="N38" i="1" s="1"/>
  <c r="M38" i="1"/>
  <c r="O38" i="1" s="1"/>
  <c r="L37" i="1"/>
  <c r="N37" i="1" s="1"/>
  <c r="M37" i="1"/>
  <c r="O37" i="1" s="1"/>
  <c r="M43" i="1" l="1"/>
  <c r="N43" i="1"/>
  <c r="L43" i="1"/>
  <c r="O43" i="1"/>
</calcChain>
</file>

<file path=xl/comments1.xml><?xml version="1.0" encoding="utf-8"?>
<comments xmlns="http://schemas.openxmlformats.org/spreadsheetml/2006/main">
  <authors>
    <author>Sky123.Org</author>
  </authors>
  <commentList>
    <comment ref="E17" authorId="0">
      <text>
        <r>
          <rPr>
            <b/>
            <sz val="9"/>
            <color indexed="81"/>
            <rFont val="Tahoma"/>
            <family val="2"/>
            <charset val="163"/>
          </rPr>
          <t>Thi công mô hình máy phay CNC</t>
        </r>
      </text>
    </comment>
  </commentList>
</comments>
</file>

<file path=xl/sharedStrings.xml><?xml version="1.0" encoding="utf-8"?>
<sst xmlns="http://schemas.openxmlformats.org/spreadsheetml/2006/main" count="79" uniqueCount="79">
  <si>
    <t>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</si>
  <si>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</si>
  <si>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</si>
  <si>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</si>
  <si>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</si>
  <si>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</si>
  <si>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</si>
  <si>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</si>
  <si>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</si>
  <si>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</si>
  <si>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</si>
  <si>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</si>
  <si>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</si>
  <si>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</si>
  <si>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</si>
  <si>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</si>
  <si>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</si>
  <si>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</si>
  <si>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</si>
  <si>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</si>
  <si>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</si>
  <si>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</si>
  <si>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</si>
  <si>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</si>
  <si>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</si>
  <si>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</si>
  <si>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</si>
  <si>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</si>
  <si>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</si>
  <si>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</si>
  <si>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</si>
  <si>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</si>
  <si>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</si>
  <si>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</si>
  <si>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</si>
  <si>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</si>
  <si>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</si>
  <si>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</si>
  <si>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</si>
  <si>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</si>
  <si>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</si>
  <si>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</si>
  <si>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</si>
  <si>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</si>
  <si>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</si>
  <si>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</si>
  <si>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</si>
  <si>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</si>
  <si>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</si>
  <si>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</si>
  <si>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</si>
  <si>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</si>
  <si>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</si>
  <si>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</si>
  <si>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</si>
  <si>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</si>
  <si>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</si>
  <si>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</si>
  <si>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</si>
  <si>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</si>
  <si>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</si>
  <si>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Trần Nguyên Bảo</t>
  </si>
  <si>
    <t>Trân</t>
  </si>
  <si>
    <t>28</t>
  </si>
  <si>
    <t>29</t>
  </si>
  <si>
    <t>30</t>
  </si>
  <si>
    <t>31</t>
  </si>
  <si>
    <t xml:space="preserve"> HIỆU TRƯỞNG</t>
  </si>
  <si>
    <t xml:space="preserve">       PHÒNG QLKH-HTQT</t>
  </si>
  <si>
    <t>TRƯỞNG KHOA</t>
  </si>
  <si>
    <t>Số giờ</t>
  </si>
  <si>
    <t xml:space="preserve"> NĂM HỌC 2016 - 2017</t>
  </si>
  <si>
    <t>NGUYỄN NGỌC TRANG</t>
  </si>
  <si>
    <t>CHÂU VĂN BẢO</t>
  </si>
  <si>
    <t>* Hội thảo KH cấp trường được tổ chức vào  ngày 31/8/2016</t>
  </si>
  <si>
    <t>Tổng số giờ hoạt động cả năm</t>
  </si>
  <si>
    <t>TRƯỜNG CAO ĐẲNG LÝ TỰ TRỌNG</t>
  </si>
  <si>
    <t>THÀNH PHỐ HỒ CHÍ MINH</t>
  </si>
  <si>
    <t>Thành phố Hồ Chí Minh, ngày……...tháng 10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</si>
</sst>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0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9"/>
      <color indexed="81"/>
      <name val="Tahoma"/>
      <family val="2"/>
      <charset val="163"/>
    </font>
    <font>
      <i/>
      <sz val="12"/>
      <name val="Times New Roman"/>
      <family val="1"/>
      <charset val="163"/>
    </font>
    <font>
      <b/>
      <sz val="14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 applyFill="1"/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 applyFill="1"/>
    <xf numFmtId="0" fontId="5" fillId="0" borderId="0" xfId="0" applyFont="1" applyFill="1"/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/>
    </xf>
    <xf numFmtId="164" fontId="7" fillId="0" borderId="6" xfId="0" applyNumberFormat="1" applyFont="1" applyFill="1" applyBorder="1" applyAlignment="1">
      <alignment horizontal="center" vertical="center"/>
    </xf>
    <xf numFmtId="39" fontId="7" fillId="0" borderId="0" xfId="0" applyNumberFormat="1" applyFont="1" applyFill="1"/>
    <xf numFmtId="0" fontId="7" fillId="0" borderId="0" xfId="0" applyFont="1" applyFill="1"/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39" fontId="1" fillId="0" borderId="0" xfId="0" applyNumberFormat="1" applyFont="1" applyFill="1" applyAlignment="1">
      <alignment vertical="center"/>
    </xf>
    <xf numFmtId="0" fontId="7" fillId="0" borderId="6" xfId="0" applyFont="1" applyFill="1" applyBorder="1" applyAlignment="1">
      <alignment vertical="center" wrapText="1"/>
    </xf>
    <xf numFmtId="39" fontId="1" fillId="0" borderId="0" xfId="0" applyNumberFormat="1" applyFont="1" applyFill="1" applyAlignment="1">
      <alignment vertical="center" wrapText="1"/>
    </xf>
    <xf numFmtId="0" fontId="7" fillId="0" borderId="6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12" fillId="0" borderId="0" xfId="0" applyFont="1" applyFill="1"/>
    <xf numFmtId="39" fontId="9" fillId="0" borderId="0" xfId="0" applyNumberFormat="1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39" fontId="11" fillId="0" borderId="0" xfId="0" applyNumberFormat="1" applyFont="1" applyFill="1" applyAlignment="1">
      <alignment vertical="center"/>
    </xf>
    <xf numFmtId="0" fontId="9" fillId="0" borderId="0" xfId="0" applyFont="1" applyFill="1" applyBorder="1"/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39" fontId="12" fillId="0" borderId="0" xfId="0" applyNumberFormat="1" applyFont="1" applyFill="1" applyBorder="1" applyAlignment="1"/>
    <xf numFmtId="0" fontId="10" fillId="0" borderId="0" xfId="0" applyFont="1" applyFill="1" applyBorder="1" applyAlignment="1">
      <alignment vertical="center"/>
    </xf>
    <xf numFmtId="164" fontId="9" fillId="0" borderId="0" xfId="0" applyNumberFormat="1" applyFont="1" applyFill="1" applyBorder="1"/>
    <xf numFmtId="0" fontId="15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39" fontId="9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vertical="center"/>
    </xf>
    <xf numFmtId="0" fontId="7" fillId="0" borderId="6" xfId="0" quotePrefix="1" applyFont="1" applyFill="1" applyBorder="1" applyAlignment="1">
      <alignment vertical="center" wrapText="1"/>
    </xf>
    <xf numFmtId="0" fontId="1" fillId="0" borderId="6" xfId="0" applyNumberFormat="1" applyFont="1" applyFill="1" applyBorder="1" applyAlignment="1">
      <alignment horizontal="center" vertical="center"/>
    </xf>
    <xf numFmtId="49" fontId="1" fillId="0" borderId="8" xfId="0" quotePrefix="1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3" fontId="6" fillId="0" borderId="6" xfId="0" applyNumberFormat="1" applyFont="1" applyFill="1" applyBorder="1" applyAlignment="1">
      <alignment horizontal="center" vertical="center"/>
    </xf>
    <xf numFmtId="164" fontId="6" fillId="0" borderId="6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/>
    </xf>
    <xf numFmtId="39" fontId="1" fillId="0" borderId="7" xfId="0" applyNumberFormat="1" applyFont="1" applyFill="1" applyBorder="1" applyAlignment="1">
      <alignment horizontal="center" wrapText="1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6" fillId="0" borderId="8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1114231</xdr:colOff>
      <xdr:row>3</xdr:row>
      <xdr:rowOff>38100</xdr:rowOff>
    </xdr:from>
    <xdr:to>
      <xdr:col>4</xdr:col>
      <xdr:colOff>276031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15532" y="679580"/>
          <a:ext cx="145557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359618</xdr:colOff>
      <xdr:row>2</xdr:row>
      <xdr:rowOff>38100</xdr:rowOff>
    </xdr:from>
    <xdr:to>
      <xdr:col>13</xdr:col>
      <xdr:colOff>28382</xdr:colOff>
      <xdr:row>2</xdr:row>
      <xdr:rowOff>38878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5715001" y="494911"/>
          <a:ext cx="2137488" cy="778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K%20NH/Bao%20cao%20tong%20ket%20NH%202014-2015/KHOI%20LUONG%20NCKH%202014-2015/tong_ket_gio_nckh__ddtu_nh_14-15_(ban_in)(C&#244;%20Li&#234;n%20G&#7917;i%2018_8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AP TRUONG_DIEN GIAI"/>
      <sheetName val="CAP TRUONG_HKI"/>
      <sheetName val="CAP KHOA HKI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ĐIỆN - ĐIỆN TỬ</v>
          </cell>
        </row>
        <row r="16">
          <cell r="B16" t="str">
            <v>Ngô Hoàng</v>
          </cell>
          <cell r="C16" t="str">
            <v xml:space="preserve">Anh </v>
          </cell>
        </row>
        <row r="17">
          <cell r="B17" t="str">
            <v>Châu Văn</v>
          </cell>
          <cell r="C17" t="str">
            <v>Bảo</v>
          </cell>
        </row>
        <row r="18">
          <cell r="B18" t="str">
            <v>Vũ Hạnh</v>
          </cell>
          <cell r="C18" t="str">
            <v>Chiêu</v>
          </cell>
        </row>
        <row r="19">
          <cell r="B19" t="str">
            <v>Ngô Phong</v>
          </cell>
          <cell r="C19" t="str">
            <v>Cường</v>
          </cell>
        </row>
        <row r="20">
          <cell r="B20" t="str">
            <v>Nguyễn Minh Đức</v>
          </cell>
          <cell r="C20" t="str">
            <v>Cường</v>
          </cell>
        </row>
        <row r="21">
          <cell r="B21" t="str">
            <v>Tạ Minh</v>
          </cell>
          <cell r="C21" t="str">
            <v xml:space="preserve">Cường </v>
          </cell>
        </row>
        <row r="22">
          <cell r="B22" t="str">
            <v>Võ</v>
          </cell>
          <cell r="C22" t="str">
            <v xml:space="preserve">Cường </v>
          </cell>
        </row>
        <row r="23">
          <cell r="B23" t="str">
            <v xml:space="preserve">Nguyễn Thùy </v>
          </cell>
          <cell r="C23" t="str">
            <v>Dương</v>
          </cell>
        </row>
        <row r="24">
          <cell r="B24" t="str">
            <v>Lê Tiến</v>
          </cell>
          <cell r="C24" t="str">
            <v xml:space="preserve">Đạt </v>
          </cell>
        </row>
        <row r="25">
          <cell r="B25" t="str">
            <v>Nguyễn Hồng</v>
          </cell>
          <cell r="C25" t="str">
            <v xml:space="preserve">Đức </v>
          </cell>
        </row>
        <row r="26">
          <cell r="B26" t="str">
            <v>Nguyễn Minh</v>
          </cell>
          <cell r="C26" t="str">
            <v>Đức (A)</v>
          </cell>
        </row>
        <row r="27">
          <cell r="B27" t="str">
            <v>Nguyễn Minh</v>
          </cell>
          <cell r="C27" t="str">
            <v>Đức (B)</v>
          </cell>
        </row>
        <row r="28">
          <cell r="B28" t="str">
            <v xml:space="preserve">Nguyễn Thị Ngọc </v>
          </cell>
          <cell r="C28" t="str">
            <v xml:space="preserve">Hiền </v>
          </cell>
        </row>
        <row r="29">
          <cell r="B29" t="str">
            <v>Trần Trung</v>
          </cell>
          <cell r="C29" t="str">
            <v>Hiếu</v>
          </cell>
        </row>
        <row r="30">
          <cell r="B30" t="str">
            <v xml:space="preserve">Mạnh Lê </v>
          </cell>
          <cell r="C30" t="str">
            <v xml:space="preserve">Hoàn </v>
          </cell>
        </row>
        <row r="31">
          <cell r="B31" t="str">
            <v>Lê Thế</v>
          </cell>
          <cell r="C31" t="str">
            <v xml:space="preserve">Huân </v>
          </cell>
        </row>
        <row r="33">
          <cell r="B33" t="str">
            <v>Tăng Cẩm</v>
          </cell>
          <cell r="C33" t="str">
            <v>Huê</v>
          </cell>
        </row>
        <row r="36">
          <cell r="B36" t="str">
            <v>Nguyễn Thùy</v>
          </cell>
          <cell r="C36" t="str">
            <v>Linh</v>
          </cell>
        </row>
        <row r="37">
          <cell r="B37" t="str">
            <v xml:space="preserve">Huỳnh Ngọc </v>
          </cell>
          <cell r="C37" t="str">
            <v xml:space="preserve">Mai </v>
          </cell>
        </row>
        <row r="38">
          <cell r="B38" t="str">
            <v>Đặng Đức</v>
          </cell>
          <cell r="C38" t="str">
            <v xml:space="preserve">Minh </v>
          </cell>
        </row>
        <row r="39">
          <cell r="B39" t="str">
            <v>Nguyễn Thị Tố</v>
          </cell>
          <cell r="C39" t="str">
            <v xml:space="preserve">Nga </v>
          </cell>
        </row>
        <row r="40">
          <cell r="B40" t="str">
            <v>Nguyễn Trần Thanh</v>
          </cell>
          <cell r="C40" t="str">
            <v xml:space="preserve">Nhàn </v>
          </cell>
        </row>
        <row r="41">
          <cell r="B41" t="str">
            <v>Đỗ Huỳnh Thanh</v>
          </cell>
          <cell r="C41" t="str">
            <v xml:space="preserve">Phong </v>
          </cell>
        </row>
        <row r="42">
          <cell r="B42" t="str">
            <v>Nguyễn Anh</v>
          </cell>
          <cell r="C42" t="str">
            <v xml:space="preserve">Tăng </v>
          </cell>
        </row>
        <row r="43">
          <cell r="B43" t="str">
            <v>Quách Minh</v>
          </cell>
          <cell r="C43" t="str">
            <v xml:space="preserve">Thử </v>
          </cell>
        </row>
        <row r="44">
          <cell r="B44" t="str">
            <v xml:space="preserve">Trần Công </v>
          </cell>
          <cell r="C44" t="str">
            <v xml:space="preserve">Tiến </v>
          </cell>
        </row>
        <row r="45">
          <cell r="B45" t="str">
            <v>Bốc Minh</v>
          </cell>
          <cell r="C45" t="str">
            <v xml:space="preserve">Trí </v>
          </cell>
        </row>
        <row r="46">
          <cell r="B46" t="str">
            <v>Nguyễn Trọng</v>
          </cell>
          <cell r="C46" t="str">
            <v xml:space="preserve">Trí </v>
          </cell>
        </row>
        <row r="47">
          <cell r="B47" t="str">
            <v xml:space="preserve">Trần Hiếu </v>
          </cell>
          <cell r="C47" t="str">
            <v xml:space="preserve">Trinh </v>
          </cell>
        </row>
        <row r="48">
          <cell r="B48" t="str">
            <v xml:space="preserve">Nguyễn Văn </v>
          </cell>
          <cell r="C48" t="str">
            <v xml:space="preserve">Yên </v>
          </cell>
        </row>
        <row r="49">
          <cell r="B49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51"/>
  <sheetViews>
    <sheetView tabSelected="1" view="pageBreakPreview" topLeftCell="A30" zoomScale="98" zoomScaleNormal="100" zoomScaleSheetLayoutView="98" workbookViewId="0">
      <selection activeCell="C34" sqref="C34"/>
    </sheetView>
  </sheetViews>
  <sheetFormatPr defaultRowHeight="16.5" x14ac:dyDescent="0.25"/>
  <cols>
    <col min="1" max="1" width="4.5703125" style="1" customWidth="1"/>
    <col min="2" max="2" width="18.7109375" style="7" customWidth="1"/>
    <col min="3" max="3" width="10" style="7" customWidth="1"/>
    <col min="4" max="4" width="5.7109375" style="7" customWidth="1"/>
    <col min="5" max="5" width="6.7109375" style="1" customWidth="1"/>
    <col min="6" max="6" width="8.28515625" style="1" customWidth="1"/>
    <col min="7" max="8" width="8.42578125" style="1" customWidth="1"/>
    <col min="9" max="9" width="9.42578125" style="1" customWidth="1"/>
    <col min="10" max="10" width="9.28515625" style="1" customWidth="1"/>
    <col min="11" max="11" width="9.7109375" style="2" customWidth="1"/>
    <col min="12" max="12" width="8.42578125" style="1" customWidth="1"/>
    <col min="13" max="13" width="9.42578125" style="1" customWidth="1"/>
    <col min="14" max="14" width="6.5703125" style="4" customWidth="1"/>
    <col min="15" max="15" width="8" style="4" customWidth="1"/>
    <col min="16" max="16" width="18.85546875" style="7" customWidth="1"/>
    <col min="17" max="17" width="9.5703125" style="6" bestFit="1" customWidth="1"/>
    <col min="18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8.28515625" style="7" customWidth="1"/>
    <col min="263" max="264" width="8.42578125" style="7" customWidth="1"/>
    <col min="265" max="265" width="7" style="7" customWidth="1"/>
    <col min="266" max="266" width="9.28515625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6.5703125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8.28515625" style="7" customWidth="1"/>
    <col min="519" max="520" width="8.42578125" style="7" customWidth="1"/>
    <col min="521" max="521" width="7" style="7" customWidth="1"/>
    <col min="522" max="522" width="9.28515625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6.5703125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8.28515625" style="7" customWidth="1"/>
    <col min="775" max="776" width="8.42578125" style="7" customWidth="1"/>
    <col min="777" max="777" width="7" style="7" customWidth="1"/>
    <col min="778" max="778" width="9.28515625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6.5703125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8.28515625" style="7" customWidth="1"/>
    <col min="1031" max="1032" width="8.42578125" style="7" customWidth="1"/>
    <col min="1033" max="1033" width="7" style="7" customWidth="1"/>
    <col min="1034" max="1034" width="9.28515625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6.5703125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8.28515625" style="7" customWidth="1"/>
    <col min="1287" max="1288" width="8.42578125" style="7" customWidth="1"/>
    <col min="1289" max="1289" width="7" style="7" customWidth="1"/>
    <col min="1290" max="1290" width="9.28515625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6.5703125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8.28515625" style="7" customWidth="1"/>
    <col min="1543" max="1544" width="8.42578125" style="7" customWidth="1"/>
    <col min="1545" max="1545" width="7" style="7" customWidth="1"/>
    <col min="1546" max="1546" width="9.28515625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6.5703125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8.28515625" style="7" customWidth="1"/>
    <col min="1799" max="1800" width="8.42578125" style="7" customWidth="1"/>
    <col min="1801" max="1801" width="7" style="7" customWidth="1"/>
    <col min="1802" max="1802" width="9.28515625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6.5703125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8.28515625" style="7" customWidth="1"/>
    <col min="2055" max="2056" width="8.42578125" style="7" customWidth="1"/>
    <col min="2057" max="2057" width="7" style="7" customWidth="1"/>
    <col min="2058" max="2058" width="9.28515625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6.5703125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8.28515625" style="7" customWidth="1"/>
    <col min="2311" max="2312" width="8.42578125" style="7" customWidth="1"/>
    <col min="2313" max="2313" width="7" style="7" customWidth="1"/>
    <col min="2314" max="2314" width="9.28515625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6.5703125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8.28515625" style="7" customWidth="1"/>
    <col min="2567" max="2568" width="8.42578125" style="7" customWidth="1"/>
    <col min="2569" max="2569" width="7" style="7" customWidth="1"/>
    <col min="2570" max="2570" width="9.28515625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6.5703125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8.28515625" style="7" customWidth="1"/>
    <col min="2823" max="2824" width="8.42578125" style="7" customWidth="1"/>
    <col min="2825" max="2825" width="7" style="7" customWidth="1"/>
    <col min="2826" max="2826" width="9.28515625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6.5703125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8.28515625" style="7" customWidth="1"/>
    <col min="3079" max="3080" width="8.42578125" style="7" customWidth="1"/>
    <col min="3081" max="3081" width="7" style="7" customWidth="1"/>
    <col min="3082" max="3082" width="9.28515625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6.5703125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8.28515625" style="7" customWidth="1"/>
    <col min="3335" max="3336" width="8.42578125" style="7" customWidth="1"/>
    <col min="3337" max="3337" width="7" style="7" customWidth="1"/>
    <col min="3338" max="3338" width="9.28515625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6.5703125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8.28515625" style="7" customWidth="1"/>
    <col min="3591" max="3592" width="8.42578125" style="7" customWidth="1"/>
    <col min="3593" max="3593" width="7" style="7" customWidth="1"/>
    <col min="3594" max="3594" width="9.28515625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6.5703125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8.28515625" style="7" customWidth="1"/>
    <col min="3847" max="3848" width="8.42578125" style="7" customWidth="1"/>
    <col min="3849" max="3849" width="7" style="7" customWidth="1"/>
    <col min="3850" max="3850" width="9.28515625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6.5703125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8.28515625" style="7" customWidth="1"/>
    <col min="4103" max="4104" width="8.42578125" style="7" customWidth="1"/>
    <col min="4105" max="4105" width="7" style="7" customWidth="1"/>
    <col min="4106" max="4106" width="9.28515625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6.5703125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8.28515625" style="7" customWidth="1"/>
    <col min="4359" max="4360" width="8.42578125" style="7" customWidth="1"/>
    <col min="4361" max="4361" width="7" style="7" customWidth="1"/>
    <col min="4362" max="4362" width="9.28515625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6.5703125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8.28515625" style="7" customWidth="1"/>
    <col min="4615" max="4616" width="8.42578125" style="7" customWidth="1"/>
    <col min="4617" max="4617" width="7" style="7" customWidth="1"/>
    <col min="4618" max="4618" width="9.28515625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6.5703125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8.28515625" style="7" customWidth="1"/>
    <col min="4871" max="4872" width="8.42578125" style="7" customWidth="1"/>
    <col min="4873" max="4873" width="7" style="7" customWidth="1"/>
    <col min="4874" max="4874" width="9.28515625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6.5703125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8.28515625" style="7" customWidth="1"/>
    <col min="5127" max="5128" width="8.42578125" style="7" customWidth="1"/>
    <col min="5129" max="5129" width="7" style="7" customWidth="1"/>
    <col min="5130" max="5130" width="9.28515625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6.5703125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8.28515625" style="7" customWidth="1"/>
    <col min="5383" max="5384" width="8.42578125" style="7" customWidth="1"/>
    <col min="5385" max="5385" width="7" style="7" customWidth="1"/>
    <col min="5386" max="5386" width="9.28515625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6.5703125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8.28515625" style="7" customWidth="1"/>
    <col min="5639" max="5640" width="8.42578125" style="7" customWidth="1"/>
    <col min="5641" max="5641" width="7" style="7" customWidth="1"/>
    <col min="5642" max="5642" width="9.28515625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6.5703125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8.28515625" style="7" customWidth="1"/>
    <col min="5895" max="5896" width="8.42578125" style="7" customWidth="1"/>
    <col min="5897" max="5897" width="7" style="7" customWidth="1"/>
    <col min="5898" max="5898" width="9.28515625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6.5703125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8.28515625" style="7" customWidth="1"/>
    <col min="6151" max="6152" width="8.42578125" style="7" customWidth="1"/>
    <col min="6153" max="6153" width="7" style="7" customWidth="1"/>
    <col min="6154" max="6154" width="9.28515625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6.5703125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8.28515625" style="7" customWidth="1"/>
    <col min="6407" max="6408" width="8.42578125" style="7" customWidth="1"/>
    <col min="6409" max="6409" width="7" style="7" customWidth="1"/>
    <col min="6410" max="6410" width="9.28515625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6.5703125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8.28515625" style="7" customWidth="1"/>
    <col min="6663" max="6664" width="8.42578125" style="7" customWidth="1"/>
    <col min="6665" max="6665" width="7" style="7" customWidth="1"/>
    <col min="6666" max="6666" width="9.28515625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6.5703125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8.28515625" style="7" customWidth="1"/>
    <col min="6919" max="6920" width="8.42578125" style="7" customWidth="1"/>
    <col min="6921" max="6921" width="7" style="7" customWidth="1"/>
    <col min="6922" max="6922" width="9.28515625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6.5703125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8.28515625" style="7" customWidth="1"/>
    <col min="7175" max="7176" width="8.42578125" style="7" customWidth="1"/>
    <col min="7177" max="7177" width="7" style="7" customWidth="1"/>
    <col min="7178" max="7178" width="9.28515625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6.5703125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8.28515625" style="7" customWidth="1"/>
    <col min="7431" max="7432" width="8.42578125" style="7" customWidth="1"/>
    <col min="7433" max="7433" width="7" style="7" customWidth="1"/>
    <col min="7434" max="7434" width="9.28515625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6.5703125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8.28515625" style="7" customWidth="1"/>
    <col min="7687" max="7688" width="8.42578125" style="7" customWidth="1"/>
    <col min="7689" max="7689" width="7" style="7" customWidth="1"/>
    <col min="7690" max="7690" width="9.28515625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6.5703125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8.28515625" style="7" customWidth="1"/>
    <col min="7943" max="7944" width="8.42578125" style="7" customWidth="1"/>
    <col min="7945" max="7945" width="7" style="7" customWidth="1"/>
    <col min="7946" max="7946" width="9.28515625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6.5703125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8.28515625" style="7" customWidth="1"/>
    <col min="8199" max="8200" width="8.42578125" style="7" customWidth="1"/>
    <col min="8201" max="8201" width="7" style="7" customWidth="1"/>
    <col min="8202" max="8202" width="9.28515625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6.5703125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8.28515625" style="7" customWidth="1"/>
    <col min="8455" max="8456" width="8.42578125" style="7" customWidth="1"/>
    <col min="8457" max="8457" width="7" style="7" customWidth="1"/>
    <col min="8458" max="8458" width="9.28515625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6.5703125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8.28515625" style="7" customWidth="1"/>
    <col min="8711" max="8712" width="8.42578125" style="7" customWidth="1"/>
    <col min="8713" max="8713" width="7" style="7" customWidth="1"/>
    <col min="8714" max="8714" width="9.28515625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6.5703125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8.28515625" style="7" customWidth="1"/>
    <col min="8967" max="8968" width="8.42578125" style="7" customWidth="1"/>
    <col min="8969" max="8969" width="7" style="7" customWidth="1"/>
    <col min="8970" max="8970" width="9.28515625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6.5703125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8.28515625" style="7" customWidth="1"/>
    <col min="9223" max="9224" width="8.42578125" style="7" customWidth="1"/>
    <col min="9225" max="9225" width="7" style="7" customWidth="1"/>
    <col min="9226" max="9226" width="9.28515625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6.5703125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8.28515625" style="7" customWidth="1"/>
    <col min="9479" max="9480" width="8.42578125" style="7" customWidth="1"/>
    <col min="9481" max="9481" width="7" style="7" customWidth="1"/>
    <col min="9482" max="9482" width="9.28515625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6.5703125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8.28515625" style="7" customWidth="1"/>
    <col min="9735" max="9736" width="8.42578125" style="7" customWidth="1"/>
    <col min="9737" max="9737" width="7" style="7" customWidth="1"/>
    <col min="9738" max="9738" width="9.28515625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6.5703125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8.28515625" style="7" customWidth="1"/>
    <col min="9991" max="9992" width="8.42578125" style="7" customWidth="1"/>
    <col min="9993" max="9993" width="7" style="7" customWidth="1"/>
    <col min="9994" max="9994" width="9.28515625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6.5703125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8.28515625" style="7" customWidth="1"/>
    <col min="10247" max="10248" width="8.42578125" style="7" customWidth="1"/>
    <col min="10249" max="10249" width="7" style="7" customWidth="1"/>
    <col min="10250" max="10250" width="9.28515625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6.5703125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8.28515625" style="7" customWidth="1"/>
    <col min="10503" max="10504" width="8.42578125" style="7" customWidth="1"/>
    <col min="10505" max="10505" width="7" style="7" customWidth="1"/>
    <col min="10506" max="10506" width="9.28515625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6.5703125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8.28515625" style="7" customWidth="1"/>
    <col min="10759" max="10760" width="8.42578125" style="7" customWidth="1"/>
    <col min="10761" max="10761" width="7" style="7" customWidth="1"/>
    <col min="10762" max="10762" width="9.28515625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6.5703125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8.28515625" style="7" customWidth="1"/>
    <col min="11015" max="11016" width="8.42578125" style="7" customWidth="1"/>
    <col min="11017" max="11017" width="7" style="7" customWidth="1"/>
    <col min="11018" max="11018" width="9.28515625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6.5703125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8.28515625" style="7" customWidth="1"/>
    <col min="11271" max="11272" width="8.42578125" style="7" customWidth="1"/>
    <col min="11273" max="11273" width="7" style="7" customWidth="1"/>
    <col min="11274" max="11274" width="9.28515625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6.5703125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8.28515625" style="7" customWidth="1"/>
    <col min="11527" max="11528" width="8.42578125" style="7" customWidth="1"/>
    <col min="11529" max="11529" width="7" style="7" customWidth="1"/>
    <col min="11530" max="11530" width="9.28515625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6.5703125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8.28515625" style="7" customWidth="1"/>
    <col min="11783" max="11784" width="8.42578125" style="7" customWidth="1"/>
    <col min="11785" max="11785" width="7" style="7" customWidth="1"/>
    <col min="11786" max="11786" width="9.28515625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6.5703125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8.28515625" style="7" customWidth="1"/>
    <col min="12039" max="12040" width="8.42578125" style="7" customWidth="1"/>
    <col min="12041" max="12041" width="7" style="7" customWidth="1"/>
    <col min="12042" max="12042" width="9.28515625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6.5703125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8.28515625" style="7" customWidth="1"/>
    <col min="12295" max="12296" width="8.42578125" style="7" customWidth="1"/>
    <col min="12297" max="12297" width="7" style="7" customWidth="1"/>
    <col min="12298" max="12298" width="9.28515625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6.5703125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8.28515625" style="7" customWidth="1"/>
    <col min="12551" max="12552" width="8.42578125" style="7" customWidth="1"/>
    <col min="12553" max="12553" width="7" style="7" customWidth="1"/>
    <col min="12554" max="12554" width="9.28515625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6.5703125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8.28515625" style="7" customWidth="1"/>
    <col min="12807" max="12808" width="8.42578125" style="7" customWidth="1"/>
    <col min="12809" max="12809" width="7" style="7" customWidth="1"/>
    <col min="12810" max="12810" width="9.28515625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6.5703125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8.28515625" style="7" customWidth="1"/>
    <col min="13063" max="13064" width="8.42578125" style="7" customWidth="1"/>
    <col min="13065" max="13065" width="7" style="7" customWidth="1"/>
    <col min="13066" max="13066" width="9.28515625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6.5703125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8.28515625" style="7" customWidth="1"/>
    <col min="13319" max="13320" width="8.42578125" style="7" customWidth="1"/>
    <col min="13321" max="13321" width="7" style="7" customWidth="1"/>
    <col min="13322" max="13322" width="9.28515625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6.5703125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8.28515625" style="7" customWidth="1"/>
    <col min="13575" max="13576" width="8.42578125" style="7" customWidth="1"/>
    <col min="13577" max="13577" width="7" style="7" customWidth="1"/>
    <col min="13578" max="13578" width="9.28515625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6.5703125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8.28515625" style="7" customWidth="1"/>
    <col min="13831" max="13832" width="8.42578125" style="7" customWidth="1"/>
    <col min="13833" max="13833" width="7" style="7" customWidth="1"/>
    <col min="13834" max="13834" width="9.28515625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6.5703125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8.28515625" style="7" customWidth="1"/>
    <col min="14087" max="14088" width="8.42578125" style="7" customWidth="1"/>
    <col min="14089" max="14089" width="7" style="7" customWidth="1"/>
    <col min="14090" max="14090" width="9.28515625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6.5703125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8.28515625" style="7" customWidth="1"/>
    <col min="14343" max="14344" width="8.42578125" style="7" customWidth="1"/>
    <col min="14345" max="14345" width="7" style="7" customWidth="1"/>
    <col min="14346" max="14346" width="9.28515625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6.5703125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8.28515625" style="7" customWidth="1"/>
    <col min="14599" max="14600" width="8.42578125" style="7" customWidth="1"/>
    <col min="14601" max="14601" width="7" style="7" customWidth="1"/>
    <col min="14602" max="14602" width="9.28515625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6.5703125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8.28515625" style="7" customWidth="1"/>
    <col min="14855" max="14856" width="8.42578125" style="7" customWidth="1"/>
    <col min="14857" max="14857" width="7" style="7" customWidth="1"/>
    <col min="14858" max="14858" width="9.28515625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6.5703125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8.28515625" style="7" customWidth="1"/>
    <col min="15111" max="15112" width="8.42578125" style="7" customWidth="1"/>
    <col min="15113" max="15113" width="7" style="7" customWidth="1"/>
    <col min="15114" max="15114" width="9.28515625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6.5703125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8.28515625" style="7" customWidth="1"/>
    <col min="15367" max="15368" width="8.42578125" style="7" customWidth="1"/>
    <col min="15369" max="15369" width="7" style="7" customWidth="1"/>
    <col min="15370" max="15370" width="9.28515625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6.5703125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8.28515625" style="7" customWidth="1"/>
    <col min="15623" max="15624" width="8.42578125" style="7" customWidth="1"/>
    <col min="15625" max="15625" width="7" style="7" customWidth="1"/>
    <col min="15626" max="15626" width="9.28515625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6.5703125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8.28515625" style="7" customWidth="1"/>
    <col min="15879" max="15880" width="8.42578125" style="7" customWidth="1"/>
    <col min="15881" max="15881" width="7" style="7" customWidth="1"/>
    <col min="15882" max="15882" width="9.28515625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6.5703125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8.28515625" style="7" customWidth="1"/>
    <col min="16135" max="16136" width="8.42578125" style="7" customWidth="1"/>
    <col min="16137" max="16137" width="7" style="7" customWidth="1"/>
    <col min="16138" max="16138" width="9.28515625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6.5703125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384" width="9" style="7"/>
  </cols>
  <sheetData>
    <row r="1" spans="1:17" x14ac:dyDescent="0.25">
      <c r="A1" s="82" t="s">
        <v>0</v>
      </c>
      <c r="B1" s="82"/>
      <c r="C1" s="82"/>
      <c r="D1" s="82"/>
      <c r="E1" s="82"/>
      <c r="F1" s="82"/>
      <c r="G1" s="82"/>
      <c r="I1" s="86" t="s">
        <v>1</v>
      </c>
      <c r="J1" s="86"/>
      <c r="K1" s="86"/>
      <c r="L1" s="86"/>
      <c r="M1" s="86"/>
      <c r="N1" s="86"/>
      <c r="O1" s="86"/>
      <c r="P1" s="5"/>
    </row>
    <row r="2" spans="1:17" ht="18.75" x14ac:dyDescent="0.25">
      <c r="A2" s="83" t="s">
        <v>76</v>
      </c>
      <c r="B2" s="83"/>
      <c r="C2" s="83"/>
      <c r="D2" s="83"/>
      <c r="E2" s="83"/>
      <c r="F2" s="83"/>
      <c r="G2" s="83"/>
      <c r="H2" s="3"/>
      <c r="I2" s="87" t="s">
        <v>2</v>
      </c>
      <c r="J2" s="87"/>
      <c r="K2" s="87"/>
      <c r="L2" s="87"/>
      <c r="M2" s="87"/>
      <c r="N2" s="87"/>
      <c r="O2" s="87"/>
      <c r="P2" s="5"/>
    </row>
    <row r="3" spans="1:17" x14ac:dyDescent="0.25">
      <c r="A3" s="83" t="s">
        <v>77</v>
      </c>
      <c r="B3" s="83"/>
      <c r="C3" s="83"/>
      <c r="D3" s="83"/>
      <c r="E3" s="83"/>
      <c r="F3" s="83"/>
      <c r="G3" s="83"/>
      <c r="H3" s="3"/>
      <c r="L3" s="9"/>
      <c r="P3" s="5"/>
    </row>
    <row r="4" spans="1:17" ht="15" customHeight="1" x14ac:dyDescent="0.25">
      <c r="B4" s="10"/>
      <c r="C4" s="10"/>
      <c r="D4" s="11"/>
      <c r="F4" s="12"/>
      <c r="G4" s="12"/>
      <c r="K4" s="13"/>
      <c r="L4" s="12"/>
      <c r="P4" s="14"/>
    </row>
    <row r="5" spans="1:17" s="16" customFormat="1" ht="20.25" x14ac:dyDescent="0.3">
      <c r="A5" s="84" t="s">
        <v>3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15"/>
    </row>
    <row r="6" spans="1:17" s="16" customFormat="1" ht="20.25" x14ac:dyDescent="0.3">
      <c r="A6" s="85" t="s">
        <v>71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15"/>
    </row>
    <row r="7" spans="1:17" s="16" customFormat="1" ht="20.25" x14ac:dyDescent="0.3">
      <c r="A7" s="85" t="str">
        <f>'[1]CAP TRUONG_HKI'!A8:K8</f>
        <v>KHOA CÔNG NGHỆ ĐIỆN - ĐIỆN TỬ</v>
      </c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15"/>
    </row>
    <row r="8" spans="1:17" ht="15.75" customHeight="1" x14ac:dyDescent="0.25">
      <c r="B8" s="3"/>
      <c r="C8" s="3"/>
      <c r="D8" s="3"/>
      <c r="E8" s="3"/>
      <c r="F8" s="3"/>
      <c r="G8" s="3"/>
      <c r="H8" s="3"/>
      <c r="I8" s="3"/>
      <c r="J8" s="3"/>
      <c r="K8" s="8"/>
      <c r="L8" s="3"/>
      <c r="M8" s="3"/>
      <c r="N8" s="17"/>
      <c r="O8" s="17"/>
      <c r="P8" s="18"/>
    </row>
    <row r="9" spans="1:17" ht="36" customHeight="1" x14ac:dyDescent="0.25">
      <c r="A9" s="89" t="s">
        <v>4</v>
      </c>
      <c r="B9" s="91" t="s">
        <v>5</v>
      </c>
      <c r="C9" s="92"/>
      <c r="D9" s="95" t="s">
        <v>6</v>
      </c>
      <c r="E9" s="96"/>
      <c r="F9" s="88" t="s">
        <v>7</v>
      </c>
      <c r="G9" s="88"/>
      <c r="H9" s="97" t="s">
        <v>75</v>
      </c>
      <c r="I9" s="75" t="s">
        <v>8</v>
      </c>
      <c r="J9" s="75" t="s">
        <v>9</v>
      </c>
      <c r="K9" s="75" t="s">
        <v>10</v>
      </c>
      <c r="L9" s="75" t="s">
        <v>11</v>
      </c>
      <c r="M9" s="75" t="s">
        <v>12</v>
      </c>
      <c r="N9" s="77" t="s">
        <v>13</v>
      </c>
      <c r="O9" s="77" t="s">
        <v>14</v>
      </c>
      <c r="P9" s="88" t="s">
        <v>15</v>
      </c>
      <c r="Q9" s="69"/>
    </row>
    <row r="10" spans="1:17" ht="41.25" customHeight="1" x14ac:dyDescent="0.25">
      <c r="A10" s="90"/>
      <c r="B10" s="93"/>
      <c r="C10" s="94"/>
      <c r="D10" s="19" t="s">
        <v>16</v>
      </c>
      <c r="E10" s="20" t="s">
        <v>70</v>
      </c>
      <c r="F10" s="21" t="s">
        <v>17</v>
      </c>
      <c r="G10" s="21" t="s">
        <v>18</v>
      </c>
      <c r="H10" s="98"/>
      <c r="I10" s="76"/>
      <c r="J10" s="76"/>
      <c r="K10" s="76"/>
      <c r="L10" s="76"/>
      <c r="M10" s="76"/>
      <c r="N10" s="78"/>
      <c r="O10" s="78"/>
      <c r="P10" s="88"/>
      <c r="Q10" s="69"/>
    </row>
    <row r="11" spans="1:17" s="28" customFormat="1" ht="15" customHeight="1" x14ac:dyDescent="0.2">
      <c r="A11" s="22" t="s">
        <v>19</v>
      </c>
      <c r="B11" s="70" t="s">
        <v>20</v>
      </c>
      <c r="C11" s="71"/>
      <c r="D11" s="23" t="s">
        <v>21</v>
      </c>
      <c r="E11" s="24" t="s">
        <v>22</v>
      </c>
      <c r="F11" s="24" t="s">
        <v>23</v>
      </c>
      <c r="G11" s="24" t="s">
        <v>24</v>
      </c>
      <c r="H11" s="24" t="s">
        <v>25</v>
      </c>
      <c r="I11" s="24" t="s">
        <v>26</v>
      </c>
      <c r="J11" s="24" t="s">
        <v>27</v>
      </c>
      <c r="K11" s="25" t="s">
        <v>28</v>
      </c>
      <c r="L11" s="24" t="s">
        <v>29</v>
      </c>
      <c r="M11" s="24" t="s">
        <v>30</v>
      </c>
      <c r="N11" s="26" t="s">
        <v>31</v>
      </c>
      <c r="O11" s="26" t="s">
        <v>32</v>
      </c>
      <c r="P11" s="24" t="s">
        <v>33</v>
      </c>
      <c r="Q11" s="27"/>
    </row>
    <row r="12" spans="1:17" s="5" customFormat="1" ht="42.75" customHeight="1" x14ac:dyDescent="0.25">
      <c r="A12" s="62" t="s">
        <v>34</v>
      </c>
      <c r="B12" s="29" t="str">
        <f>'[1]CAP TRUONG_HKI'!B16</f>
        <v>Ngô Hoàng</v>
      </c>
      <c r="C12" s="30" t="str">
        <f>'[1]CAP TRUONG_HKI'!C16</f>
        <v xml:space="preserve">Anh </v>
      </c>
      <c r="D12" s="63"/>
      <c r="E12" s="61"/>
      <c r="F12" s="61"/>
      <c r="G12" s="61"/>
      <c r="H12" s="61">
        <f>E12+F12+G12</f>
        <v>0</v>
      </c>
      <c r="I12" s="61">
        <v>320</v>
      </c>
      <c r="J12" s="61">
        <v>0</v>
      </c>
      <c r="K12" s="61">
        <f t="shared" ref="K12:K42" si="0">I12-J12</f>
        <v>320</v>
      </c>
      <c r="L12" s="61">
        <f>IF((K12-H12)&gt;0,0,-(K12-H12))</f>
        <v>0</v>
      </c>
      <c r="M12" s="61">
        <f>IF((K12-H12)&lt;0,0,(K12-H12))</f>
        <v>320</v>
      </c>
      <c r="N12" s="61">
        <f>ROUND(L12/2.85,1)</f>
        <v>0</v>
      </c>
      <c r="O12" s="61">
        <f>ROUND(M12/2.85,1)</f>
        <v>112.3</v>
      </c>
      <c r="P12" s="34"/>
      <c r="Q12" s="33"/>
    </row>
    <row r="13" spans="1:17" s="5" customFormat="1" ht="211.5" customHeight="1" x14ac:dyDescent="0.25">
      <c r="A13" s="62" t="s">
        <v>35</v>
      </c>
      <c r="B13" s="29" t="str">
        <f>'[1]CAP TRUONG_HKI'!B17</f>
        <v>Châu Văn</v>
      </c>
      <c r="C13" s="30" t="str">
        <f>'[1]CAP TRUONG_HKI'!C17</f>
        <v>Bảo</v>
      </c>
      <c r="D13" s="63"/>
      <c r="E13" s="61"/>
      <c r="F13" s="61"/>
      <c r="G13" s="61">
        <v>293.5</v>
      </c>
      <c r="H13" s="61">
        <f t="shared" ref="H13:H28" si="1">E13+F13+G13</f>
        <v>293.5</v>
      </c>
      <c r="I13" s="61">
        <v>320</v>
      </c>
      <c r="J13" s="61">
        <v>0</v>
      </c>
      <c r="K13" s="61">
        <f t="shared" ref="K13:K28" si="2">I13-J13</f>
        <v>320</v>
      </c>
      <c r="L13" s="61">
        <f t="shared" ref="L13:L28" si="3">IF((K13-H13)&gt;0,0,-(K13-H13))</f>
        <v>0</v>
      </c>
      <c r="M13" s="61">
        <f t="shared" ref="M13:M28" si="4">IF((K13-H13)&lt;0,0,(K13-H13))</f>
        <v>26.5</v>
      </c>
      <c r="N13" s="61">
        <f t="shared" ref="N13:N42" si="5">ROUND(L13/2.85,1)</f>
        <v>0</v>
      </c>
      <c r="O13" s="61">
        <f t="shared" ref="O13:O42" si="6">ROUND(M13/2.85,1)</f>
        <v>9.3000000000000007</v>
      </c>
      <c r="P13" s="60"/>
      <c r="Q13" s="35"/>
    </row>
    <row r="14" spans="1:17" s="5" customFormat="1" ht="26.1" customHeight="1" x14ac:dyDescent="0.25">
      <c r="A14" s="62" t="s">
        <v>36</v>
      </c>
      <c r="B14" s="29" t="str">
        <f>'[1]CAP TRUONG_HKI'!B18</f>
        <v>Vũ Hạnh</v>
      </c>
      <c r="C14" s="30" t="str">
        <f>'[1]CAP TRUONG_HKI'!C18</f>
        <v>Chiêu</v>
      </c>
      <c r="D14" s="63"/>
      <c r="E14" s="61"/>
      <c r="F14" s="61"/>
      <c r="G14" s="61"/>
      <c r="H14" s="61">
        <f t="shared" si="1"/>
        <v>0</v>
      </c>
      <c r="I14" s="61">
        <v>320</v>
      </c>
      <c r="J14" s="61">
        <v>0</v>
      </c>
      <c r="K14" s="61">
        <f t="shared" si="2"/>
        <v>320</v>
      </c>
      <c r="L14" s="61">
        <f t="shared" si="3"/>
        <v>0</v>
      </c>
      <c r="M14" s="61">
        <f t="shared" si="4"/>
        <v>320</v>
      </c>
      <c r="N14" s="61">
        <f t="shared" si="5"/>
        <v>0</v>
      </c>
      <c r="O14" s="61">
        <f t="shared" si="6"/>
        <v>112.3</v>
      </c>
      <c r="P14" s="34"/>
      <c r="Q14" s="33"/>
    </row>
    <row r="15" spans="1:17" s="5" customFormat="1" ht="26.1" customHeight="1" x14ac:dyDescent="0.25">
      <c r="A15" s="62" t="s">
        <v>37</v>
      </c>
      <c r="B15" s="29" t="str">
        <f>'[1]CAP TRUONG_HKI'!B19</f>
        <v>Ngô Phong</v>
      </c>
      <c r="C15" s="30" t="str">
        <f>'[1]CAP TRUONG_HKI'!C19</f>
        <v>Cường</v>
      </c>
      <c r="D15" s="63"/>
      <c r="E15" s="61"/>
      <c r="F15" s="61"/>
      <c r="G15" s="61"/>
      <c r="H15" s="61">
        <f t="shared" si="1"/>
        <v>0</v>
      </c>
      <c r="I15" s="61">
        <v>320</v>
      </c>
      <c r="J15" s="61">
        <v>0</v>
      </c>
      <c r="K15" s="61">
        <f t="shared" si="2"/>
        <v>320</v>
      </c>
      <c r="L15" s="61">
        <f t="shared" si="3"/>
        <v>0</v>
      </c>
      <c r="M15" s="61">
        <f t="shared" si="4"/>
        <v>320</v>
      </c>
      <c r="N15" s="61">
        <f t="shared" si="5"/>
        <v>0</v>
      </c>
      <c r="O15" s="61">
        <f t="shared" si="6"/>
        <v>112.3</v>
      </c>
      <c r="P15" s="34"/>
      <c r="Q15" s="33"/>
    </row>
    <row r="16" spans="1:17" s="5" customFormat="1" x14ac:dyDescent="0.25">
      <c r="A16" s="62" t="s">
        <v>38</v>
      </c>
      <c r="B16" s="29" t="str">
        <f>'[1]CAP TRUONG_HKI'!B20</f>
        <v>Nguyễn Minh Đức</v>
      </c>
      <c r="C16" s="30" t="str">
        <f>'[1]CAP TRUONG_HKI'!C20</f>
        <v>Cường</v>
      </c>
      <c r="D16" s="63"/>
      <c r="E16" s="61"/>
      <c r="F16" s="61"/>
      <c r="G16" s="61"/>
      <c r="H16" s="61">
        <f t="shared" si="1"/>
        <v>0</v>
      </c>
      <c r="I16" s="61">
        <v>320</v>
      </c>
      <c r="J16" s="61">
        <v>0</v>
      </c>
      <c r="K16" s="61">
        <f t="shared" si="2"/>
        <v>320</v>
      </c>
      <c r="L16" s="61">
        <f t="shared" si="3"/>
        <v>0</v>
      </c>
      <c r="M16" s="61">
        <f t="shared" si="4"/>
        <v>320</v>
      </c>
      <c r="N16" s="61">
        <f t="shared" si="5"/>
        <v>0</v>
      </c>
      <c r="O16" s="61">
        <f t="shared" si="6"/>
        <v>112.3</v>
      </c>
      <c r="P16" s="60"/>
      <c r="Q16" s="33"/>
    </row>
    <row r="17" spans="1:17" s="5" customFormat="1" x14ac:dyDescent="0.25">
      <c r="A17" s="62" t="s">
        <v>39</v>
      </c>
      <c r="B17" s="29" t="str">
        <f>'[1]CAP TRUONG_HKI'!B21</f>
        <v>Tạ Minh</v>
      </c>
      <c r="C17" s="30" t="str">
        <f>'[1]CAP TRUONG_HKI'!C21</f>
        <v xml:space="preserve">Cường </v>
      </c>
      <c r="D17" s="63"/>
      <c r="E17" s="61"/>
      <c r="F17" s="61"/>
      <c r="G17" s="61"/>
      <c r="H17" s="61">
        <f t="shared" si="1"/>
        <v>0</v>
      </c>
      <c r="I17" s="61">
        <v>320</v>
      </c>
      <c r="J17" s="61">
        <v>0</v>
      </c>
      <c r="K17" s="61">
        <f t="shared" si="2"/>
        <v>320</v>
      </c>
      <c r="L17" s="61">
        <f t="shared" si="3"/>
        <v>0</v>
      </c>
      <c r="M17" s="61">
        <f t="shared" si="4"/>
        <v>320</v>
      </c>
      <c r="N17" s="61">
        <f t="shared" si="5"/>
        <v>0</v>
      </c>
      <c r="O17" s="61">
        <f t="shared" si="6"/>
        <v>112.3</v>
      </c>
      <c r="P17" s="60"/>
      <c r="Q17" s="33"/>
    </row>
    <row r="18" spans="1:17" s="5" customFormat="1" x14ac:dyDescent="0.25">
      <c r="A18" s="62" t="s">
        <v>40</v>
      </c>
      <c r="B18" s="29" t="str">
        <f>'[1]CAP TRUONG_HKI'!B22</f>
        <v>Võ</v>
      </c>
      <c r="C18" s="30" t="str">
        <f>'[1]CAP TRUONG_HKI'!C22</f>
        <v xml:space="preserve">Cường </v>
      </c>
      <c r="D18" s="63"/>
      <c r="E18" s="61"/>
      <c r="F18" s="61"/>
      <c r="G18" s="61"/>
      <c r="H18" s="61">
        <f t="shared" si="1"/>
        <v>0</v>
      </c>
      <c r="I18" s="61">
        <v>320</v>
      </c>
      <c r="J18" s="61">
        <v>0</v>
      </c>
      <c r="K18" s="61">
        <f t="shared" si="2"/>
        <v>320</v>
      </c>
      <c r="L18" s="61">
        <f t="shared" si="3"/>
        <v>0</v>
      </c>
      <c r="M18" s="61">
        <f t="shared" si="4"/>
        <v>320</v>
      </c>
      <c r="N18" s="61">
        <f t="shared" si="5"/>
        <v>0</v>
      </c>
      <c r="O18" s="61">
        <f t="shared" si="6"/>
        <v>112.3</v>
      </c>
      <c r="P18" s="60"/>
      <c r="Q18" s="33"/>
    </row>
    <row r="19" spans="1:17" s="5" customFormat="1" ht="26.1" customHeight="1" x14ac:dyDescent="0.25">
      <c r="A19" s="62" t="s">
        <v>41</v>
      </c>
      <c r="B19" s="29" t="str">
        <f>'[1]CAP TRUONG_HKI'!B23</f>
        <v xml:space="preserve">Nguyễn Thùy </v>
      </c>
      <c r="C19" s="30" t="str">
        <f>'[1]CAP TRUONG_HKI'!C23</f>
        <v>Dương</v>
      </c>
      <c r="D19" s="63"/>
      <c r="E19" s="61"/>
      <c r="F19" s="61"/>
      <c r="G19" s="61"/>
      <c r="H19" s="61">
        <f t="shared" si="1"/>
        <v>0</v>
      </c>
      <c r="I19" s="61">
        <v>320</v>
      </c>
      <c r="J19" s="61">
        <v>0</v>
      </c>
      <c r="K19" s="61">
        <f t="shared" si="2"/>
        <v>320</v>
      </c>
      <c r="L19" s="61">
        <f t="shared" si="3"/>
        <v>0</v>
      </c>
      <c r="M19" s="61">
        <f t="shared" si="4"/>
        <v>320</v>
      </c>
      <c r="N19" s="61">
        <f t="shared" si="5"/>
        <v>0</v>
      </c>
      <c r="O19" s="61">
        <f t="shared" si="6"/>
        <v>112.3</v>
      </c>
      <c r="P19" s="34"/>
      <c r="Q19" s="35"/>
    </row>
    <row r="20" spans="1:17" s="5" customFormat="1" ht="26.1" customHeight="1" x14ac:dyDescent="0.25">
      <c r="A20" s="62" t="s">
        <v>42</v>
      </c>
      <c r="B20" s="29" t="str">
        <f>'[1]CAP TRUONG_HKI'!B24</f>
        <v>Lê Tiến</v>
      </c>
      <c r="C20" s="30" t="str">
        <f>'[1]CAP TRUONG_HKI'!C24</f>
        <v xml:space="preserve">Đạt </v>
      </c>
      <c r="D20" s="63"/>
      <c r="E20" s="61"/>
      <c r="F20" s="61"/>
      <c r="G20" s="61"/>
      <c r="H20" s="61">
        <f t="shared" si="1"/>
        <v>0</v>
      </c>
      <c r="I20" s="61">
        <v>320</v>
      </c>
      <c r="J20" s="61">
        <v>0</v>
      </c>
      <c r="K20" s="61">
        <f t="shared" si="2"/>
        <v>320</v>
      </c>
      <c r="L20" s="61">
        <f t="shared" si="3"/>
        <v>0</v>
      </c>
      <c r="M20" s="61">
        <f t="shared" si="4"/>
        <v>320</v>
      </c>
      <c r="N20" s="61">
        <f t="shared" si="5"/>
        <v>0</v>
      </c>
      <c r="O20" s="61">
        <f t="shared" si="6"/>
        <v>112.3</v>
      </c>
      <c r="P20" s="34"/>
      <c r="Q20" s="33"/>
    </row>
    <row r="21" spans="1:17" s="5" customFormat="1" ht="26.1" customHeight="1" x14ac:dyDescent="0.25">
      <c r="A21" s="62" t="s">
        <v>43</v>
      </c>
      <c r="B21" s="29" t="str">
        <f>'[1]CAP TRUONG_HKI'!B25</f>
        <v>Nguyễn Hồng</v>
      </c>
      <c r="C21" s="30" t="str">
        <f>'[1]CAP TRUONG_HKI'!C25</f>
        <v xml:space="preserve">Đức </v>
      </c>
      <c r="D21" s="63"/>
      <c r="E21" s="61"/>
      <c r="F21" s="61"/>
      <c r="G21" s="61"/>
      <c r="H21" s="61">
        <f t="shared" si="1"/>
        <v>0</v>
      </c>
      <c r="I21" s="61">
        <v>320</v>
      </c>
      <c r="J21" s="61">
        <v>0</v>
      </c>
      <c r="K21" s="61">
        <f t="shared" si="2"/>
        <v>320</v>
      </c>
      <c r="L21" s="61">
        <f t="shared" si="3"/>
        <v>0</v>
      </c>
      <c r="M21" s="61">
        <f t="shared" si="4"/>
        <v>320</v>
      </c>
      <c r="N21" s="61">
        <f t="shared" si="5"/>
        <v>0</v>
      </c>
      <c r="O21" s="61">
        <f t="shared" si="6"/>
        <v>112.3</v>
      </c>
      <c r="P21" s="34"/>
      <c r="Q21" s="33"/>
    </row>
    <row r="22" spans="1:17" s="5" customFormat="1" x14ac:dyDescent="0.25">
      <c r="A22" s="62" t="s">
        <v>44</v>
      </c>
      <c r="B22" s="29" t="str">
        <f>'[1]CAP TRUONG_HKI'!B26</f>
        <v>Nguyễn Minh</v>
      </c>
      <c r="C22" s="30" t="str">
        <f>'[1]CAP TRUONG_HKI'!C26</f>
        <v>Đức (A)</v>
      </c>
      <c r="D22" s="63"/>
      <c r="E22" s="61"/>
      <c r="F22" s="61"/>
      <c r="G22" s="61"/>
      <c r="H22" s="61">
        <f t="shared" si="1"/>
        <v>0</v>
      </c>
      <c r="I22" s="61">
        <v>320</v>
      </c>
      <c r="J22" s="61">
        <v>0</v>
      </c>
      <c r="K22" s="61">
        <f t="shared" si="2"/>
        <v>320</v>
      </c>
      <c r="L22" s="61">
        <f t="shared" si="3"/>
        <v>0</v>
      </c>
      <c r="M22" s="61">
        <f t="shared" si="4"/>
        <v>320</v>
      </c>
      <c r="N22" s="61">
        <f t="shared" si="5"/>
        <v>0</v>
      </c>
      <c r="O22" s="61">
        <f t="shared" si="6"/>
        <v>112.3</v>
      </c>
      <c r="P22" s="60"/>
      <c r="Q22" s="33"/>
    </row>
    <row r="23" spans="1:17" s="5" customFormat="1" ht="26.1" customHeight="1" x14ac:dyDescent="0.25">
      <c r="A23" s="62" t="s">
        <v>45</v>
      </c>
      <c r="B23" s="29" t="str">
        <f>'[1]CAP TRUONG_HKI'!B27</f>
        <v>Nguyễn Minh</v>
      </c>
      <c r="C23" s="30" t="str">
        <f>'[1]CAP TRUONG_HKI'!C27</f>
        <v>Đức (B)</v>
      </c>
      <c r="D23" s="63"/>
      <c r="E23" s="61"/>
      <c r="F23" s="61"/>
      <c r="G23" s="61"/>
      <c r="H23" s="61">
        <f t="shared" si="1"/>
        <v>0</v>
      </c>
      <c r="I23" s="61">
        <v>320</v>
      </c>
      <c r="J23" s="61">
        <v>0</v>
      </c>
      <c r="K23" s="61">
        <f t="shared" si="2"/>
        <v>320</v>
      </c>
      <c r="L23" s="61">
        <f t="shared" si="3"/>
        <v>0</v>
      </c>
      <c r="M23" s="61">
        <f t="shared" si="4"/>
        <v>320</v>
      </c>
      <c r="N23" s="61">
        <f t="shared" si="5"/>
        <v>0</v>
      </c>
      <c r="O23" s="61">
        <f t="shared" si="6"/>
        <v>112.3</v>
      </c>
      <c r="P23" s="34"/>
      <c r="Q23" s="33"/>
    </row>
    <row r="24" spans="1:17" s="5" customFormat="1" x14ac:dyDescent="0.25">
      <c r="A24" s="62" t="s">
        <v>46</v>
      </c>
      <c r="B24" s="29" t="str">
        <f>'[1]CAP TRUONG_HKI'!B28</f>
        <v xml:space="preserve">Nguyễn Thị Ngọc </v>
      </c>
      <c r="C24" s="30" t="str">
        <f>'[1]CAP TRUONG_HKI'!C28</f>
        <v xml:space="preserve">Hiền </v>
      </c>
      <c r="D24" s="63"/>
      <c r="E24" s="61"/>
      <c r="F24" s="61"/>
      <c r="G24" s="61"/>
      <c r="H24" s="61">
        <f t="shared" si="1"/>
        <v>0</v>
      </c>
      <c r="I24" s="61">
        <v>320</v>
      </c>
      <c r="J24" s="61">
        <v>0</v>
      </c>
      <c r="K24" s="61">
        <f t="shared" si="2"/>
        <v>320</v>
      </c>
      <c r="L24" s="61">
        <f t="shared" si="3"/>
        <v>0</v>
      </c>
      <c r="M24" s="61">
        <f t="shared" si="4"/>
        <v>320</v>
      </c>
      <c r="N24" s="61">
        <f t="shared" si="5"/>
        <v>0</v>
      </c>
      <c r="O24" s="61">
        <f t="shared" si="6"/>
        <v>112.3</v>
      </c>
      <c r="P24" s="34"/>
      <c r="Q24" s="33"/>
    </row>
    <row r="25" spans="1:17" s="5" customFormat="1" ht="26.1" customHeight="1" x14ac:dyDescent="0.25">
      <c r="A25" s="62" t="s">
        <v>47</v>
      </c>
      <c r="B25" s="29" t="str">
        <f>'[1]CAP TRUONG_HKI'!B29</f>
        <v>Trần Trung</v>
      </c>
      <c r="C25" s="30" t="str">
        <f>'[1]CAP TRUONG_HKI'!C29</f>
        <v>Hiếu</v>
      </c>
      <c r="D25" s="63"/>
      <c r="E25" s="61"/>
      <c r="F25" s="61"/>
      <c r="G25" s="61"/>
      <c r="H25" s="61">
        <f t="shared" si="1"/>
        <v>0</v>
      </c>
      <c r="I25" s="61">
        <v>320</v>
      </c>
      <c r="J25" s="61">
        <v>0</v>
      </c>
      <c r="K25" s="61">
        <f t="shared" si="2"/>
        <v>320</v>
      </c>
      <c r="L25" s="61">
        <f t="shared" si="3"/>
        <v>0</v>
      </c>
      <c r="M25" s="61">
        <f t="shared" si="4"/>
        <v>320</v>
      </c>
      <c r="N25" s="61">
        <f t="shared" si="5"/>
        <v>0</v>
      </c>
      <c r="O25" s="61">
        <f t="shared" si="6"/>
        <v>112.3</v>
      </c>
      <c r="P25" s="36"/>
      <c r="Q25" s="33"/>
    </row>
    <row r="26" spans="1:17" s="5" customFormat="1" ht="26.1" customHeight="1" x14ac:dyDescent="0.25">
      <c r="A26" s="62" t="s">
        <v>48</v>
      </c>
      <c r="B26" s="29" t="str">
        <f>'[1]CAP TRUONG_HKI'!B30</f>
        <v xml:space="preserve">Mạnh Lê </v>
      </c>
      <c r="C26" s="30" t="str">
        <f>'[1]CAP TRUONG_HKI'!C30</f>
        <v xml:space="preserve">Hoàn </v>
      </c>
      <c r="D26" s="63"/>
      <c r="E26" s="61"/>
      <c r="F26" s="61"/>
      <c r="G26" s="61"/>
      <c r="H26" s="61">
        <f t="shared" si="1"/>
        <v>0</v>
      </c>
      <c r="I26" s="61">
        <v>320</v>
      </c>
      <c r="J26" s="61">
        <v>0</v>
      </c>
      <c r="K26" s="61">
        <f t="shared" si="2"/>
        <v>320</v>
      </c>
      <c r="L26" s="61">
        <f t="shared" si="3"/>
        <v>0</v>
      </c>
      <c r="M26" s="61">
        <f t="shared" si="4"/>
        <v>320</v>
      </c>
      <c r="N26" s="61">
        <f t="shared" si="5"/>
        <v>0</v>
      </c>
      <c r="O26" s="61">
        <f t="shared" si="6"/>
        <v>112.3</v>
      </c>
      <c r="P26" s="34"/>
      <c r="Q26" s="33"/>
    </row>
    <row r="27" spans="1:17" s="5" customFormat="1" x14ac:dyDescent="0.25">
      <c r="A27" s="62" t="s">
        <v>49</v>
      </c>
      <c r="B27" s="29" t="str">
        <f>'[1]CAP TRUONG_HKI'!B31</f>
        <v>Lê Thế</v>
      </c>
      <c r="C27" s="30" t="str">
        <f>'[1]CAP TRUONG_HKI'!C31</f>
        <v xml:space="preserve">Huân </v>
      </c>
      <c r="D27" s="63"/>
      <c r="E27" s="61"/>
      <c r="F27" s="61"/>
      <c r="G27" s="61"/>
      <c r="H27" s="61">
        <f t="shared" si="1"/>
        <v>0</v>
      </c>
      <c r="I27" s="61">
        <v>320</v>
      </c>
      <c r="J27" s="61">
        <v>0</v>
      </c>
      <c r="K27" s="61">
        <f t="shared" si="2"/>
        <v>320</v>
      </c>
      <c r="L27" s="61">
        <f t="shared" si="3"/>
        <v>0</v>
      </c>
      <c r="M27" s="61">
        <f t="shared" si="4"/>
        <v>320</v>
      </c>
      <c r="N27" s="61">
        <f t="shared" si="5"/>
        <v>0</v>
      </c>
      <c r="O27" s="61">
        <f t="shared" si="6"/>
        <v>112.3</v>
      </c>
      <c r="P27" s="60"/>
      <c r="Q27" s="33"/>
    </row>
    <row r="28" spans="1:17" s="5" customFormat="1" x14ac:dyDescent="0.25">
      <c r="A28" s="62" t="s">
        <v>50</v>
      </c>
      <c r="B28" s="29" t="str">
        <f>'[1]CAP TRUONG_HKI'!B33</f>
        <v>Tăng Cẩm</v>
      </c>
      <c r="C28" s="30" t="str">
        <f>'[1]CAP TRUONG_HKI'!C33</f>
        <v>Huê</v>
      </c>
      <c r="D28" s="63"/>
      <c r="E28" s="61"/>
      <c r="F28" s="61"/>
      <c r="G28" s="61"/>
      <c r="H28" s="61">
        <f t="shared" si="1"/>
        <v>0</v>
      </c>
      <c r="I28" s="61">
        <v>320</v>
      </c>
      <c r="J28" s="61">
        <v>0</v>
      </c>
      <c r="K28" s="61">
        <f t="shared" si="2"/>
        <v>320</v>
      </c>
      <c r="L28" s="61">
        <f t="shared" si="3"/>
        <v>0</v>
      </c>
      <c r="M28" s="61">
        <f t="shared" si="4"/>
        <v>320</v>
      </c>
      <c r="N28" s="61">
        <f t="shared" si="5"/>
        <v>0</v>
      </c>
      <c r="O28" s="61">
        <f t="shared" si="6"/>
        <v>112.3</v>
      </c>
      <c r="P28" s="60"/>
      <c r="Q28" s="33"/>
    </row>
    <row r="29" spans="1:17" s="5" customFormat="1" ht="26.1" customHeight="1" x14ac:dyDescent="0.25">
      <c r="A29" s="62" t="s">
        <v>51</v>
      </c>
      <c r="B29" s="29" t="str">
        <f>'[1]CAP TRUONG_HKI'!B36</f>
        <v>Nguyễn Thùy</v>
      </c>
      <c r="C29" s="30" t="str">
        <f>'[1]CAP TRUONG_HKI'!C36</f>
        <v>Linh</v>
      </c>
      <c r="D29" s="63"/>
      <c r="E29" s="61"/>
      <c r="F29" s="61"/>
      <c r="G29" s="61"/>
      <c r="H29" s="61">
        <f t="shared" ref="H29:H42" si="7">E29+F29+G29</f>
        <v>0</v>
      </c>
      <c r="I29" s="61">
        <v>320</v>
      </c>
      <c r="J29" s="61">
        <v>0</v>
      </c>
      <c r="K29" s="61">
        <f t="shared" si="0"/>
        <v>320</v>
      </c>
      <c r="L29" s="61">
        <f t="shared" ref="L29:L42" si="8">IF((K29-H29)&gt;0,0,-(K29-H29))</f>
        <v>0</v>
      </c>
      <c r="M29" s="61">
        <f t="shared" ref="M29:M42" si="9">IF((K29-H29)&lt;0,0,(K29-H29))</f>
        <v>320</v>
      </c>
      <c r="N29" s="61">
        <f t="shared" si="5"/>
        <v>0</v>
      </c>
      <c r="O29" s="61">
        <f t="shared" si="6"/>
        <v>112.3</v>
      </c>
      <c r="P29" s="34"/>
      <c r="Q29" s="33"/>
    </row>
    <row r="30" spans="1:17" s="5" customFormat="1" ht="53.25" customHeight="1" x14ac:dyDescent="0.25">
      <c r="A30" s="62" t="s">
        <v>52</v>
      </c>
      <c r="B30" s="29" t="str">
        <f>'[1]CAP TRUONG_HKI'!B37</f>
        <v xml:space="preserve">Huỳnh Ngọc </v>
      </c>
      <c r="C30" s="30" t="str">
        <f>'[1]CAP TRUONG_HKI'!C37</f>
        <v xml:space="preserve">Mai </v>
      </c>
      <c r="D30" s="63"/>
      <c r="E30" s="61"/>
      <c r="F30" s="61"/>
      <c r="G30" s="61"/>
      <c r="H30" s="61">
        <f t="shared" si="7"/>
        <v>0</v>
      </c>
      <c r="I30" s="61">
        <v>320</v>
      </c>
      <c r="J30" s="61">
        <v>0</v>
      </c>
      <c r="K30" s="61">
        <f t="shared" si="0"/>
        <v>320</v>
      </c>
      <c r="L30" s="61">
        <f t="shared" si="8"/>
        <v>0</v>
      </c>
      <c r="M30" s="61">
        <f t="shared" si="9"/>
        <v>320</v>
      </c>
      <c r="N30" s="61">
        <f t="shared" si="5"/>
        <v>0</v>
      </c>
      <c r="O30" s="61">
        <f t="shared" si="6"/>
        <v>112.3</v>
      </c>
      <c r="P30" s="60"/>
      <c r="Q30" s="33"/>
    </row>
    <row r="31" spans="1:17" s="5" customFormat="1" ht="39.75" customHeight="1" x14ac:dyDescent="0.25">
      <c r="A31" s="62" t="s">
        <v>53</v>
      </c>
      <c r="B31" s="29" t="str">
        <f>'[1]CAP TRUONG_HKI'!B38</f>
        <v>Đặng Đức</v>
      </c>
      <c r="C31" s="30" t="str">
        <f>'[1]CAP TRUONG_HKI'!C38</f>
        <v xml:space="preserve">Minh </v>
      </c>
      <c r="D31" s="63"/>
      <c r="E31" s="61"/>
      <c r="F31" s="61"/>
      <c r="G31" s="61"/>
      <c r="H31" s="61">
        <f>E31+F31+G31</f>
        <v>0</v>
      </c>
      <c r="I31" s="61">
        <v>320</v>
      </c>
      <c r="J31" s="61">
        <v>0</v>
      </c>
      <c r="K31" s="61">
        <f t="shared" si="0"/>
        <v>320</v>
      </c>
      <c r="L31" s="61">
        <f t="shared" si="8"/>
        <v>0</v>
      </c>
      <c r="M31" s="61">
        <f t="shared" si="9"/>
        <v>320</v>
      </c>
      <c r="N31" s="61">
        <f t="shared" si="5"/>
        <v>0</v>
      </c>
      <c r="O31" s="61">
        <f t="shared" si="6"/>
        <v>112.3</v>
      </c>
      <c r="P31" s="60"/>
      <c r="Q31" s="33"/>
    </row>
    <row r="32" spans="1:17" s="5" customFormat="1" ht="50.25" customHeight="1" x14ac:dyDescent="0.25">
      <c r="A32" s="62" t="s">
        <v>54</v>
      </c>
      <c r="B32" s="29" t="str">
        <f>'[1]CAP TRUONG_HKI'!B39</f>
        <v>Nguyễn Thị Tố</v>
      </c>
      <c r="C32" s="30" t="str">
        <f>'[1]CAP TRUONG_HKI'!C39</f>
        <v xml:space="preserve">Nga </v>
      </c>
      <c r="D32" s="63"/>
      <c r="E32" s="61"/>
      <c r="F32" s="61"/>
      <c r="G32" s="61"/>
      <c r="H32" s="61">
        <f t="shared" si="7"/>
        <v>0</v>
      </c>
      <c r="I32" s="61">
        <v>320</v>
      </c>
      <c r="J32" s="61">
        <v>0</v>
      </c>
      <c r="K32" s="61">
        <f t="shared" si="0"/>
        <v>320</v>
      </c>
      <c r="L32" s="61">
        <f t="shared" si="8"/>
        <v>0</v>
      </c>
      <c r="M32" s="61">
        <f t="shared" si="9"/>
        <v>320</v>
      </c>
      <c r="N32" s="61">
        <f t="shared" si="5"/>
        <v>0</v>
      </c>
      <c r="O32" s="61">
        <f t="shared" si="6"/>
        <v>112.3</v>
      </c>
      <c r="P32" s="60"/>
      <c r="Q32" s="33"/>
    </row>
    <row r="33" spans="1:17" s="5" customFormat="1" ht="26.1" customHeight="1" x14ac:dyDescent="0.25">
      <c r="A33" s="62" t="s">
        <v>55</v>
      </c>
      <c r="B33" s="29" t="str">
        <f>'[1]CAP TRUONG_HKI'!B40</f>
        <v>Nguyễn Trần Thanh</v>
      </c>
      <c r="C33" s="30" t="str">
        <f>'[1]CAP TRUONG_HKI'!C40</f>
        <v xml:space="preserve">Nhàn </v>
      </c>
      <c r="D33" s="63"/>
      <c r="E33" s="61"/>
      <c r="F33" s="61"/>
      <c r="G33" s="61"/>
      <c r="H33" s="61">
        <f t="shared" si="7"/>
        <v>0</v>
      </c>
      <c r="I33" s="61">
        <v>320</v>
      </c>
      <c r="J33" s="61">
        <v>0</v>
      </c>
      <c r="K33" s="61">
        <f t="shared" si="0"/>
        <v>320</v>
      </c>
      <c r="L33" s="61">
        <f t="shared" si="8"/>
        <v>0</v>
      </c>
      <c r="M33" s="61">
        <f t="shared" si="9"/>
        <v>320</v>
      </c>
      <c r="N33" s="61">
        <f t="shared" si="5"/>
        <v>0</v>
      </c>
      <c r="O33" s="61">
        <f t="shared" si="6"/>
        <v>112.3</v>
      </c>
      <c r="P33" s="34"/>
      <c r="Q33" s="33"/>
    </row>
    <row r="34" spans="1:17" s="5" customFormat="1" x14ac:dyDescent="0.25">
      <c r="A34" s="62" t="s">
        <v>56</v>
      </c>
      <c r="B34" s="29" t="str">
        <f>'[1]CAP TRUONG_HKI'!B41</f>
        <v>Đỗ Huỳnh Thanh</v>
      </c>
      <c r="C34" s="30" t="str">
        <f>'[1]CAP TRUONG_HKI'!C41</f>
        <v xml:space="preserve">Phong </v>
      </c>
      <c r="D34" s="63"/>
      <c r="E34" s="61"/>
      <c r="F34" s="61"/>
      <c r="G34" s="61"/>
      <c r="H34" s="61">
        <f t="shared" si="7"/>
        <v>0</v>
      </c>
      <c r="I34" s="61">
        <v>320</v>
      </c>
      <c r="J34" s="61">
        <v>0</v>
      </c>
      <c r="K34" s="61">
        <f t="shared" si="0"/>
        <v>320</v>
      </c>
      <c r="L34" s="61">
        <f t="shared" si="8"/>
        <v>0</v>
      </c>
      <c r="M34" s="61">
        <f t="shared" si="9"/>
        <v>320</v>
      </c>
      <c r="N34" s="61">
        <f t="shared" si="5"/>
        <v>0</v>
      </c>
      <c r="O34" s="61">
        <f t="shared" si="6"/>
        <v>112.3</v>
      </c>
      <c r="P34" s="60"/>
      <c r="Q34" s="33"/>
    </row>
    <row r="35" spans="1:17" s="5" customFormat="1" x14ac:dyDescent="0.25">
      <c r="A35" s="62" t="s">
        <v>57</v>
      </c>
      <c r="B35" s="29" t="str">
        <f>'[1]CAP TRUONG_HKI'!B42</f>
        <v>Nguyễn Anh</v>
      </c>
      <c r="C35" s="30" t="str">
        <f>'[1]CAP TRUONG_HKI'!C42</f>
        <v xml:space="preserve">Tăng </v>
      </c>
      <c r="D35" s="63"/>
      <c r="E35" s="61"/>
      <c r="F35" s="61"/>
      <c r="G35" s="61"/>
      <c r="H35" s="61">
        <f t="shared" si="7"/>
        <v>0</v>
      </c>
      <c r="I35" s="61">
        <v>320</v>
      </c>
      <c r="J35" s="61">
        <v>0</v>
      </c>
      <c r="K35" s="61">
        <f t="shared" si="0"/>
        <v>320</v>
      </c>
      <c r="L35" s="61">
        <f t="shared" si="8"/>
        <v>0</v>
      </c>
      <c r="M35" s="61">
        <f t="shared" si="9"/>
        <v>320</v>
      </c>
      <c r="N35" s="61">
        <f t="shared" si="5"/>
        <v>0</v>
      </c>
      <c r="O35" s="61">
        <f t="shared" si="6"/>
        <v>112.3</v>
      </c>
      <c r="P35" s="60"/>
      <c r="Q35" s="33"/>
    </row>
    <row r="36" spans="1:17" s="5" customFormat="1" ht="26.1" customHeight="1" x14ac:dyDescent="0.25">
      <c r="A36" s="62" t="s">
        <v>58</v>
      </c>
      <c r="B36" s="29" t="str">
        <f>'[1]CAP TRUONG_HKI'!B43</f>
        <v>Quách Minh</v>
      </c>
      <c r="C36" s="30" t="str">
        <f>'[1]CAP TRUONG_HKI'!C43</f>
        <v xml:space="preserve">Thử </v>
      </c>
      <c r="D36" s="63"/>
      <c r="E36" s="61"/>
      <c r="F36" s="61"/>
      <c r="G36" s="61"/>
      <c r="H36" s="61">
        <f t="shared" si="7"/>
        <v>0</v>
      </c>
      <c r="I36" s="61">
        <v>320</v>
      </c>
      <c r="J36" s="61">
        <v>0</v>
      </c>
      <c r="K36" s="61">
        <f t="shared" si="0"/>
        <v>320</v>
      </c>
      <c r="L36" s="61">
        <f t="shared" si="8"/>
        <v>0</v>
      </c>
      <c r="M36" s="61">
        <f t="shared" si="9"/>
        <v>320</v>
      </c>
      <c r="N36" s="61">
        <f t="shared" si="5"/>
        <v>0</v>
      </c>
      <c r="O36" s="61">
        <f t="shared" si="6"/>
        <v>112.3</v>
      </c>
      <c r="P36" s="34"/>
      <c r="Q36" s="33"/>
    </row>
    <row r="37" spans="1:17" s="5" customFormat="1" x14ac:dyDescent="0.25">
      <c r="A37" s="62" t="s">
        <v>59</v>
      </c>
      <c r="B37" s="29" t="str">
        <f>'[1]CAP TRUONG_HKI'!B44</f>
        <v xml:space="preserve">Trần Công </v>
      </c>
      <c r="C37" s="30" t="str">
        <f>'[1]CAP TRUONG_HKI'!C44</f>
        <v xml:space="preserve">Tiến </v>
      </c>
      <c r="D37" s="63"/>
      <c r="E37" s="61"/>
      <c r="F37" s="61"/>
      <c r="G37" s="61"/>
      <c r="H37" s="61">
        <f t="shared" si="7"/>
        <v>0</v>
      </c>
      <c r="I37" s="61">
        <v>320</v>
      </c>
      <c r="J37" s="61">
        <v>0</v>
      </c>
      <c r="K37" s="61">
        <f t="shared" si="0"/>
        <v>320</v>
      </c>
      <c r="L37" s="61">
        <f t="shared" si="8"/>
        <v>0</v>
      </c>
      <c r="M37" s="61">
        <f t="shared" si="9"/>
        <v>320</v>
      </c>
      <c r="N37" s="61">
        <f t="shared" si="5"/>
        <v>0</v>
      </c>
      <c r="O37" s="61">
        <f t="shared" si="6"/>
        <v>112.3</v>
      </c>
      <c r="P37" s="60"/>
      <c r="Q37" s="33"/>
    </row>
    <row r="38" spans="1:17" s="5" customFormat="1" ht="26.1" customHeight="1" x14ac:dyDescent="0.25">
      <c r="A38" s="62" t="s">
        <v>60</v>
      </c>
      <c r="B38" s="29" t="s">
        <v>61</v>
      </c>
      <c r="C38" s="30" t="s">
        <v>62</v>
      </c>
      <c r="D38" s="63"/>
      <c r="E38" s="61"/>
      <c r="F38" s="61"/>
      <c r="G38" s="61"/>
      <c r="H38" s="61">
        <f t="shared" si="7"/>
        <v>0</v>
      </c>
      <c r="I38" s="61">
        <v>320</v>
      </c>
      <c r="J38" s="61">
        <v>0</v>
      </c>
      <c r="K38" s="61">
        <f t="shared" ref="K38" si="10">I38-J38</f>
        <v>320</v>
      </c>
      <c r="L38" s="61">
        <f t="shared" si="8"/>
        <v>0</v>
      </c>
      <c r="M38" s="61">
        <f t="shared" si="9"/>
        <v>320</v>
      </c>
      <c r="N38" s="61">
        <f t="shared" si="5"/>
        <v>0</v>
      </c>
      <c r="O38" s="61">
        <f t="shared" si="6"/>
        <v>112.3</v>
      </c>
      <c r="P38" s="34"/>
      <c r="Q38" s="33"/>
    </row>
    <row r="39" spans="1:17" s="5" customFormat="1" ht="26.1" customHeight="1" x14ac:dyDescent="0.25">
      <c r="A39" s="62" t="s">
        <v>63</v>
      </c>
      <c r="B39" s="29" t="str">
        <f>'[1]CAP TRUONG_HKI'!B45</f>
        <v>Bốc Minh</v>
      </c>
      <c r="C39" s="30" t="str">
        <f>'[1]CAP TRUONG_HKI'!C45</f>
        <v xml:space="preserve">Trí </v>
      </c>
      <c r="D39" s="63"/>
      <c r="E39" s="61"/>
      <c r="F39" s="61"/>
      <c r="G39" s="61"/>
      <c r="H39" s="61">
        <f t="shared" si="7"/>
        <v>0</v>
      </c>
      <c r="I39" s="61">
        <v>320</v>
      </c>
      <c r="J39" s="61">
        <v>0</v>
      </c>
      <c r="K39" s="61">
        <f t="shared" si="0"/>
        <v>320</v>
      </c>
      <c r="L39" s="61">
        <f t="shared" si="8"/>
        <v>0</v>
      </c>
      <c r="M39" s="61">
        <f t="shared" si="9"/>
        <v>320</v>
      </c>
      <c r="N39" s="61">
        <f t="shared" si="5"/>
        <v>0</v>
      </c>
      <c r="O39" s="61">
        <f t="shared" si="6"/>
        <v>112.3</v>
      </c>
      <c r="P39" s="34"/>
      <c r="Q39" s="33"/>
    </row>
    <row r="40" spans="1:17" s="5" customFormat="1" ht="26.1" customHeight="1" x14ac:dyDescent="0.25">
      <c r="A40" s="62" t="s">
        <v>64</v>
      </c>
      <c r="B40" s="29" t="str">
        <f>'[1]CAP TRUONG_HKI'!B46</f>
        <v>Nguyễn Trọng</v>
      </c>
      <c r="C40" s="30" t="str">
        <f>'[1]CAP TRUONG_HKI'!C46</f>
        <v xml:space="preserve">Trí </v>
      </c>
      <c r="D40" s="63"/>
      <c r="E40" s="61"/>
      <c r="F40" s="61"/>
      <c r="G40" s="61"/>
      <c r="H40" s="61">
        <f t="shared" si="7"/>
        <v>0</v>
      </c>
      <c r="I40" s="61">
        <v>320</v>
      </c>
      <c r="J40" s="61">
        <v>0</v>
      </c>
      <c r="K40" s="61">
        <f t="shared" si="0"/>
        <v>320</v>
      </c>
      <c r="L40" s="61">
        <f t="shared" si="8"/>
        <v>0</v>
      </c>
      <c r="M40" s="61">
        <f t="shared" si="9"/>
        <v>320</v>
      </c>
      <c r="N40" s="61">
        <f t="shared" si="5"/>
        <v>0</v>
      </c>
      <c r="O40" s="61">
        <f t="shared" si="6"/>
        <v>112.3</v>
      </c>
      <c r="P40" s="34"/>
      <c r="Q40" s="33"/>
    </row>
    <row r="41" spans="1:17" s="5" customFormat="1" ht="26.1" customHeight="1" x14ac:dyDescent="0.25">
      <c r="A41" s="62" t="s">
        <v>65</v>
      </c>
      <c r="B41" s="29" t="str">
        <f>'[1]CAP TRUONG_HKI'!B47</f>
        <v xml:space="preserve">Trần Hiếu </v>
      </c>
      <c r="C41" s="30" t="str">
        <f>'[1]CAP TRUONG_HKI'!C47</f>
        <v xml:space="preserve">Trinh </v>
      </c>
      <c r="D41" s="63"/>
      <c r="E41" s="61"/>
      <c r="F41" s="61"/>
      <c r="G41" s="61"/>
      <c r="H41" s="61">
        <f t="shared" si="7"/>
        <v>0</v>
      </c>
      <c r="I41" s="61">
        <v>320</v>
      </c>
      <c r="J41" s="61">
        <v>0</v>
      </c>
      <c r="K41" s="61">
        <f t="shared" si="0"/>
        <v>320</v>
      </c>
      <c r="L41" s="61">
        <f t="shared" si="8"/>
        <v>0</v>
      </c>
      <c r="M41" s="61">
        <f t="shared" si="9"/>
        <v>320</v>
      </c>
      <c r="N41" s="61">
        <f t="shared" si="5"/>
        <v>0</v>
      </c>
      <c r="O41" s="61">
        <f t="shared" si="6"/>
        <v>112.3</v>
      </c>
      <c r="P41" s="34"/>
      <c r="Q41" s="35"/>
    </row>
    <row r="42" spans="1:17" s="5" customFormat="1" ht="42.75" customHeight="1" x14ac:dyDescent="0.25">
      <c r="A42" s="62" t="s">
        <v>66</v>
      </c>
      <c r="B42" s="29" t="str">
        <f>'[1]CAP TRUONG_HKI'!B48</f>
        <v xml:space="preserve">Nguyễn Văn </v>
      </c>
      <c r="C42" s="30" t="str">
        <f>'[1]CAP TRUONG_HKI'!C48</f>
        <v xml:space="preserve">Yên </v>
      </c>
      <c r="D42" s="63"/>
      <c r="E42" s="61"/>
      <c r="F42" s="61"/>
      <c r="G42" s="61"/>
      <c r="H42" s="61">
        <f t="shared" si="7"/>
        <v>0</v>
      </c>
      <c r="I42" s="61">
        <v>320</v>
      </c>
      <c r="J42" s="61">
        <v>0</v>
      </c>
      <c r="K42" s="61">
        <f t="shared" si="0"/>
        <v>320</v>
      </c>
      <c r="L42" s="61">
        <f t="shared" si="8"/>
        <v>0</v>
      </c>
      <c r="M42" s="61">
        <f t="shared" si="9"/>
        <v>320</v>
      </c>
      <c r="N42" s="61">
        <f t="shared" si="5"/>
        <v>0</v>
      </c>
      <c r="O42" s="61">
        <f t="shared" si="6"/>
        <v>112.3</v>
      </c>
      <c r="P42" s="34"/>
      <c r="Q42" s="33"/>
    </row>
    <row r="43" spans="1:17" s="5" customFormat="1" ht="26.25" customHeight="1" x14ac:dyDescent="0.25">
      <c r="A43" s="32"/>
      <c r="B43" s="72" t="str">
        <f>'[1]CAP TRUONG_HKI'!B49</f>
        <v>Tổng cộng</v>
      </c>
      <c r="C43" s="73"/>
      <c r="D43" s="74"/>
      <c r="E43" s="64">
        <f>SUM(E12:E42)</f>
        <v>0</v>
      </c>
      <c r="F43" s="65">
        <f t="shared" ref="F43:O43" si="11">SUM(F12:F42)</f>
        <v>0</v>
      </c>
      <c r="G43" s="65">
        <f t="shared" si="11"/>
        <v>293.5</v>
      </c>
      <c r="H43" s="65">
        <f t="shared" si="11"/>
        <v>293.5</v>
      </c>
      <c r="I43" s="65">
        <f t="shared" si="11"/>
        <v>9920</v>
      </c>
      <c r="J43" s="65">
        <f t="shared" si="11"/>
        <v>0</v>
      </c>
      <c r="K43" s="65">
        <f t="shared" si="11"/>
        <v>9920</v>
      </c>
      <c r="L43" s="65">
        <f t="shared" si="11"/>
        <v>0</v>
      </c>
      <c r="M43" s="65">
        <f t="shared" si="11"/>
        <v>9626.5</v>
      </c>
      <c r="N43" s="65">
        <f t="shared" si="11"/>
        <v>0</v>
      </c>
      <c r="O43" s="65">
        <f t="shared" si="11"/>
        <v>3378.3000000000015</v>
      </c>
      <c r="P43" s="31"/>
      <c r="Q43" s="33"/>
    </row>
    <row r="44" spans="1:17" x14ac:dyDescent="0.25">
      <c r="B44" s="37"/>
      <c r="C44" s="38"/>
      <c r="D44" s="38"/>
      <c r="E44" s="39"/>
      <c r="F44" s="39"/>
      <c r="G44" s="39"/>
      <c r="H44" s="39"/>
      <c r="I44" s="39"/>
      <c r="J44" s="40"/>
      <c r="K44" s="40"/>
      <c r="L44" s="80" t="s">
        <v>78</v>
      </c>
      <c r="M44" s="80"/>
      <c r="N44" s="80"/>
      <c r="O44" s="80"/>
      <c r="P44" s="80"/>
      <c r="Q44" s="42"/>
    </row>
    <row r="45" spans="1:17" x14ac:dyDescent="0.25">
      <c r="B45" s="68" t="s">
        <v>67</v>
      </c>
      <c r="C45" s="68"/>
      <c r="E45" s="41"/>
      <c r="F45" s="81" t="s">
        <v>68</v>
      </c>
      <c r="G45" s="81"/>
      <c r="H45" s="81"/>
      <c r="I45" s="81"/>
      <c r="J45" s="43"/>
      <c r="K45" s="43"/>
      <c r="L45" s="81" t="s">
        <v>69</v>
      </c>
      <c r="M45" s="81"/>
      <c r="N45" s="81"/>
      <c r="O45" s="81"/>
      <c r="P45" s="81"/>
      <c r="Q45" s="44"/>
    </row>
    <row r="46" spans="1:17" x14ac:dyDescent="0.25">
      <c r="B46" s="45"/>
      <c r="C46" s="45"/>
      <c r="D46" s="46"/>
      <c r="E46" s="46"/>
      <c r="F46" s="46"/>
      <c r="G46" s="46"/>
      <c r="H46" s="47"/>
      <c r="I46" s="45"/>
      <c r="J46" s="47"/>
      <c r="K46" s="48"/>
      <c r="L46" s="47"/>
      <c r="M46" s="49"/>
      <c r="N46" s="50"/>
      <c r="O46" s="50"/>
      <c r="Q46" s="51"/>
    </row>
    <row r="47" spans="1:17" x14ac:dyDescent="0.25">
      <c r="B47" s="45"/>
      <c r="C47" s="45"/>
      <c r="D47" s="46"/>
      <c r="E47" s="46"/>
      <c r="F47" s="46"/>
      <c r="G47" s="46"/>
      <c r="H47" s="47"/>
      <c r="I47" s="45"/>
      <c r="J47" s="47"/>
      <c r="K47" s="48"/>
      <c r="L47" s="47"/>
      <c r="M47" s="49"/>
      <c r="N47" s="50"/>
      <c r="O47" s="50"/>
      <c r="Q47" s="51"/>
    </row>
    <row r="48" spans="1:17" x14ac:dyDescent="0.25">
      <c r="B48" s="46"/>
      <c r="C48" s="45"/>
      <c r="D48" s="46"/>
      <c r="E48" s="46"/>
      <c r="F48" s="46"/>
      <c r="H48" s="47"/>
      <c r="I48" s="45"/>
      <c r="J48" s="47"/>
      <c r="K48" s="48"/>
      <c r="L48" s="47"/>
      <c r="M48" s="49"/>
      <c r="N48" s="50"/>
      <c r="O48" s="50"/>
      <c r="Q48" s="51"/>
    </row>
    <row r="49" spans="1:17" x14ac:dyDescent="0.25">
      <c r="B49" s="52"/>
      <c r="C49" s="52"/>
      <c r="D49" s="46"/>
      <c r="E49" s="46"/>
      <c r="F49" s="46"/>
      <c r="G49" s="39"/>
      <c r="H49" s="39"/>
      <c r="I49" s="39"/>
      <c r="J49" s="45"/>
      <c r="K49" s="39"/>
      <c r="L49" s="39"/>
      <c r="M49" s="45"/>
      <c r="N49" s="53"/>
      <c r="O49" s="53"/>
      <c r="Q49" s="51"/>
    </row>
    <row r="50" spans="1:17" x14ac:dyDescent="0.25">
      <c r="B50" s="79"/>
      <c r="C50" s="79"/>
      <c r="E50" s="57"/>
      <c r="F50" s="67" t="s">
        <v>72</v>
      </c>
      <c r="G50" s="67"/>
      <c r="H50" s="67"/>
      <c r="I50" s="67"/>
      <c r="J50" s="58"/>
      <c r="K50" s="58"/>
      <c r="L50" s="67" t="s">
        <v>73</v>
      </c>
      <c r="M50" s="67"/>
      <c r="N50" s="67"/>
      <c r="O50" s="67"/>
      <c r="P50" s="67"/>
      <c r="Q50" s="56"/>
    </row>
    <row r="51" spans="1:17" x14ac:dyDescent="0.25">
      <c r="A51" s="66" t="s">
        <v>74</v>
      </c>
      <c r="B51" s="37"/>
      <c r="C51" s="52"/>
      <c r="D51" s="52"/>
      <c r="E51" s="54"/>
      <c r="F51" s="54"/>
      <c r="G51" s="54"/>
      <c r="H51" s="55"/>
      <c r="I51" s="55"/>
      <c r="J51" s="55"/>
      <c r="K51" s="45"/>
      <c r="L51" s="55"/>
      <c r="M51" s="55"/>
      <c r="N51" s="59"/>
      <c r="O51" s="59"/>
      <c r="P51" s="55"/>
      <c r="Q51" s="56"/>
    </row>
  </sheetData>
  <mergeCells count="31">
    <mergeCell ref="P9:P10"/>
    <mergeCell ref="F45:I45"/>
    <mergeCell ref="A9:A10"/>
    <mergeCell ref="B9:C10"/>
    <mergeCell ref="D9:E9"/>
    <mergeCell ref="F9:G9"/>
    <mergeCell ref="H9:H10"/>
    <mergeCell ref="A1:G1"/>
    <mergeCell ref="A2:G2"/>
    <mergeCell ref="A5:P5"/>
    <mergeCell ref="A6:P6"/>
    <mergeCell ref="A7:P7"/>
    <mergeCell ref="A3:G3"/>
    <mergeCell ref="I1:O1"/>
    <mergeCell ref="I2:O2"/>
    <mergeCell ref="F50:I50"/>
    <mergeCell ref="B45:C45"/>
    <mergeCell ref="Q9:Q10"/>
    <mergeCell ref="B11:C11"/>
    <mergeCell ref="B43:D43"/>
    <mergeCell ref="I9:I10"/>
    <mergeCell ref="J9:J10"/>
    <mergeCell ref="K9:K10"/>
    <mergeCell ref="L9:L10"/>
    <mergeCell ref="M9:M10"/>
    <mergeCell ref="N9:N10"/>
    <mergeCell ref="O9:O10"/>
    <mergeCell ref="B50:C50"/>
    <mergeCell ref="L44:P44"/>
    <mergeCell ref="L45:P45"/>
    <mergeCell ref="L50:P50"/>
  </mergeCells>
  <pageMargins left="0.95866141699999996" right="0.31496062992126" top="0.74803149606299202" bottom="0.74803149606299202" header="0.31496062992126" footer="0.31496062992126"/>
  <pageSetup paperSize="9" scale="85" fitToHeight="0" orientation="landscape" r:id="rId1"/>
  <rowBreaks count="4" manualBreakCount="4">
    <brk id="15" max="15" man="1"/>
    <brk id="18" max="15" man="1"/>
    <brk id="27" max="15" man="1"/>
    <brk id="35" max="15" man="1"/>
  </rowBreaks>
  <ignoredErrors>
    <ignoredError sqref="F43" 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bnag khoi luong moi</vt:lpstr>
      <vt:lpstr>Sheet3</vt:lpstr>
      <vt:lpstr>'bnag khoi luong moi'!Print_Area</vt:lpstr>
      <vt:lpstr>'bnag khoi luong moi'!Print_Titles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2017-10-06T01:42:33Z</cp:lastPrinted>
  <dcterms:created xsi:type="dcterms:W3CDTF">2016-08-05T07:57:58Z</dcterms:created>
  <dcterms:modified xsi:type="dcterms:W3CDTF">2018-06-05T09:54:34Z</dcterms:modified>
</cp:coreProperties>
</file>